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ndovai\Desktop\Švendová\Zveřejňování web města\ROZBORY HOSPODAŘENÍ - v půlce měsíce\"/>
    </mc:Choice>
  </mc:AlternateContent>
  <bookViews>
    <workbookView xWindow="0" yWindow="0" windowWidth="28800" windowHeight="12015"/>
  </bookViews>
  <sheets>
    <sheet name="108_Městské muzeum" sheetId="12" r:id="rId1"/>
    <sheet name="216_Městská knihovna" sheetId="13" r:id="rId2"/>
    <sheet name="226_Tereza Břeclav" sheetId="14" r:id="rId3"/>
    <sheet name="227_Domov seniorů" sheetId="15" r:id="rId4"/>
    <sheet name="310_Technické služby" sheetId="16" r:id="rId5"/>
    <sheet name="4002_MŠ Břetislavova" sheetId="17" r:id="rId6"/>
    <sheet name="4004_MŠ Hřbitovní" sheetId="18" r:id="rId7"/>
    <sheet name="4005_MŠ Na Valtické" sheetId="19" r:id="rId8"/>
    <sheet name="4007_MŠ U Splavu" sheetId="20" r:id="rId9"/>
    <sheet name="4010_MŠ Okružní" sheetId="21" r:id="rId10"/>
    <sheet name="4011_MŠ Osvobození" sheetId="22" r:id="rId11"/>
    <sheet name="4204_ZŠ Komenského" sheetId="23" r:id="rId12"/>
    <sheet name="4205_ZŠ a MŠ Kpt. Nálepky" sheetId="24" r:id="rId13"/>
    <sheet name="4206_ZŠ a MŠ Kupkova" sheetId="25" r:id="rId14"/>
    <sheet name="4207_ZŠ Na Valtické" sheetId="26" r:id="rId15"/>
    <sheet name="4209_ZŠ Slovácká" sheetId="27" r:id="rId16"/>
    <sheet name="4211_ZŠ J. Noháče" sheetId="28" r:id="rId17"/>
    <sheet name="4306_ZUŠ" sheetId="29" r:id="rId18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5" i="29" l="1"/>
  <c r="H45" i="29"/>
  <c r="G45" i="29"/>
  <c r="O43" i="29"/>
  <c r="O45" i="29" s="1"/>
  <c r="N43" i="29"/>
  <c r="N45" i="29" s="1"/>
  <c r="M43" i="29"/>
  <c r="M45" i="29" s="1"/>
  <c r="I43" i="29"/>
  <c r="I46" i="29" s="1"/>
  <c r="I47" i="29" s="1"/>
  <c r="H43" i="29"/>
  <c r="H46" i="29" s="1"/>
  <c r="H47" i="29" s="1"/>
  <c r="G43" i="29"/>
  <c r="G46" i="29" s="1"/>
  <c r="G47" i="29" s="1"/>
  <c r="F43" i="29"/>
  <c r="F45" i="29" s="1"/>
  <c r="J45" i="29" s="1"/>
  <c r="E43" i="29"/>
  <c r="E45" i="29" s="1"/>
  <c r="K45" i="29" s="1"/>
  <c r="D43" i="29"/>
  <c r="D45" i="29" s="1"/>
  <c r="C43" i="29"/>
  <c r="C46" i="29" s="1"/>
  <c r="C47" i="29" s="1"/>
  <c r="J42" i="29"/>
  <c r="K42" i="29" s="1"/>
  <c r="J41" i="29"/>
  <c r="K41" i="29" s="1"/>
  <c r="K40" i="29"/>
  <c r="J40" i="29"/>
  <c r="J39" i="29"/>
  <c r="K39" i="29" s="1"/>
  <c r="K38" i="29"/>
  <c r="J38" i="29"/>
  <c r="O37" i="29"/>
  <c r="N37" i="29"/>
  <c r="M37" i="29"/>
  <c r="I37" i="29"/>
  <c r="J37" i="29" s="1"/>
  <c r="K37" i="29" s="1"/>
  <c r="H37" i="29"/>
  <c r="G37" i="29"/>
  <c r="F37" i="29"/>
  <c r="E37" i="29"/>
  <c r="D37" i="29"/>
  <c r="C37" i="29"/>
  <c r="J36" i="29"/>
  <c r="K36" i="29" s="1"/>
  <c r="K35" i="29"/>
  <c r="J35" i="29"/>
  <c r="K34" i="29"/>
  <c r="J34" i="29"/>
  <c r="J33" i="29"/>
  <c r="K33" i="29" s="1"/>
  <c r="J32" i="29"/>
  <c r="K32" i="29" s="1"/>
  <c r="K31" i="29"/>
  <c r="J31" i="29"/>
  <c r="K30" i="29"/>
  <c r="J30" i="29"/>
  <c r="K29" i="29"/>
  <c r="J29" i="29"/>
  <c r="J28" i="29"/>
  <c r="K28" i="29" s="1"/>
  <c r="K27" i="29"/>
  <c r="J27" i="29"/>
  <c r="K26" i="29"/>
  <c r="J26" i="29"/>
  <c r="K25" i="29"/>
  <c r="J25" i="29"/>
  <c r="J24" i="29"/>
  <c r="K24" i="29" s="1"/>
  <c r="F18" i="29"/>
  <c r="C18" i="29"/>
  <c r="E46" i="29" l="1"/>
  <c r="N46" i="29"/>
  <c r="N47" i="29" s="1"/>
  <c r="D46" i="29"/>
  <c r="D47" i="29" s="1"/>
  <c r="O46" i="29"/>
  <c r="O47" i="29" s="1"/>
  <c r="F46" i="29"/>
  <c r="C45" i="29"/>
  <c r="M46" i="29"/>
  <c r="M47" i="29" s="1"/>
  <c r="J43" i="29"/>
  <c r="K43" i="29" s="1"/>
  <c r="F47" i="29" l="1"/>
  <c r="J47" i="29" s="1"/>
  <c r="J46" i="29"/>
  <c r="E47" i="29"/>
  <c r="K47" i="29" s="1"/>
  <c r="K46" i="29"/>
  <c r="N44" i="28" l="1"/>
  <c r="H44" i="28"/>
  <c r="E44" i="28"/>
  <c r="C44" i="28"/>
  <c r="O42" i="28"/>
  <c r="O44" i="28" s="1"/>
  <c r="N42" i="28"/>
  <c r="N45" i="28" s="1"/>
  <c r="N46" i="28" s="1"/>
  <c r="M42" i="28"/>
  <c r="M44" i="28" s="1"/>
  <c r="I42" i="28"/>
  <c r="I45" i="28" s="1"/>
  <c r="I46" i="28" s="1"/>
  <c r="H42" i="28"/>
  <c r="H45" i="28" s="1"/>
  <c r="H46" i="28" s="1"/>
  <c r="G42" i="28"/>
  <c r="G45" i="28" s="1"/>
  <c r="G46" i="28" s="1"/>
  <c r="F42" i="28"/>
  <c r="F44" i="28" s="1"/>
  <c r="E42" i="28"/>
  <c r="E45" i="28" s="1"/>
  <c r="D42" i="28"/>
  <c r="D44" i="28" s="1"/>
  <c r="C42" i="28"/>
  <c r="C45" i="28" s="1"/>
  <c r="C46" i="28" s="1"/>
  <c r="K41" i="28"/>
  <c r="J41" i="28"/>
  <c r="J40" i="28"/>
  <c r="K40" i="28" s="1"/>
  <c r="K39" i="28"/>
  <c r="J39" i="28"/>
  <c r="K38" i="28"/>
  <c r="J38" i="28"/>
  <c r="K37" i="28"/>
  <c r="J37" i="28"/>
  <c r="O36" i="28"/>
  <c r="N36" i="28"/>
  <c r="M36" i="28"/>
  <c r="I36" i="28"/>
  <c r="H36" i="28"/>
  <c r="G36" i="28"/>
  <c r="J36" i="28" s="1"/>
  <c r="F36" i="28"/>
  <c r="E36" i="28"/>
  <c r="K36" i="28" s="1"/>
  <c r="D36" i="28"/>
  <c r="C36" i="28"/>
  <c r="K35" i="28"/>
  <c r="J35" i="28"/>
  <c r="J34" i="28"/>
  <c r="K34" i="28" s="1"/>
  <c r="K33" i="28"/>
  <c r="J33" i="28"/>
  <c r="K32" i="28"/>
  <c r="J32" i="28"/>
  <c r="K31" i="28"/>
  <c r="J31" i="28"/>
  <c r="J30" i="28"/>
  <c r="K30" i="28" s="1"/>
  <c r="J29" i="28"/>
  <c r="K29" i="28" s="1"/>
  <c r="K28" i="28"/>
  <c r="J28" i="28"/>
  <c r="K27" i="28"/>
  <c r="J27" i="28"/>
  <c r="J26" i="28"/>
  <c r="K26" i="28" s="1"/>
  <c r="J25" i="28"/>
  <c r="K25" i="28" s="1"/>
  <c r="K24" i="28"/>
  <c r="J24" i="28"/>
  <c r="K23" i="28"/>
  <c r="J23" i="28"/>
  <c r="F17" i="28"/>
  <c r="C17" i="28"/>
  <c r="E46" i="28" l="1"/>
  <c r="K45" i="28"/>
  <c r="G44" i="28"/>
  <c r="J44" i="28" s="1"/>
  <c r="K44" i="28" s="1"/>
  <c r="D45" i="28"/>
  <c r="D46" i="28" s="1"/>
  <c r="M45" i="28"/>
  <c r="M46" i="28" s="1"/>
  <c r="I44" i="28"/>
  <c r="F45" i="28"/>
  <c r="O45" i="28"/>
  <c r="O46" i="28" s="1"/>
  <c r="J42" i="28"/>
  <c r="K42" i="28" s="1"/>
  <c r="F46" i="28" l="1"/>
  <c r="J46" i="28" s="1"/>
  <c r="K46" i="28" s="1"/>
  <c r="J45" i="28"/>
  <c r="I45" i="27" l="1"/>
  <c r="H45" i="27"/>
  <c r="G45" i="27"/>
  <c r="O43" i="27"/>
  <c r="O45" i="27" s="1"/>
  <c r="N43" i="27"/>
  <c r="N45" i="27" s="1"/>
  <c r="M43" i="27"/>
  <c r="M45" i="27" s="1"/>
  <c r="I43" i="27"/>
  <c r="I46" i="27" s="1"/>
  <c r="I47" i="27" s="1"/>
  <c r="H43" i="27"/>
  <c r="H46" i="27" s="1"/>
  <c r="H47" i="27" s="1"/>
  <c r="G43" i="27"/>
  <c r="G46" i="27" s="1"/>
  <c r="G47" i="27" s="1"/>
  <c r="F43" i="27"/>
  <c r="F45" i="27" s="1"/>
  <c r="J45" i="27" s="1"/>
  <c r="E43" i="27"/>
  <c r="E45" i="27" s="1"/>
  <c r="K45" i="27" s="1"/>
  <c r="D43" i="27"/>
  <c r="D45" i="27" s="1"/>
  <c r="C43" i="27"/>
  <c r="C45" i="27" s="1"/>
  <c r="K42" i="27"/>
  <c r="J42" i="27"/>
  <c r="K41" i="27"/>
  <c r="J41" i="27"/>
  <c r="K40" i="27"/>
  <c r="J40" i="27"/>
  <c r="J39" i="27"/>
  <c r="K39" i="27" s="1"/>
  <c r="K38" i="27"/>
  <c r="J38" i="27"/>
  <c r="O37" i="27"/>
  <c r="N37" i="27"/>
  <c r="M37" i="27"/>
  <c r="I37" i="27"/>
  <c r="J37" i="27" s="1"/>
  <c r="K37" i="27" s="1"/>
  <c r="H37" i="27"/>
  <c r="G37" i="27"/>
  <c r="F37" i="27"/>
  <c r="E37" i="27"/>
  <c r="D37" i="27"/>
  <c r="C37" i="27"/>
  <c r="J36" i="27"/>
  <c r="K36" i="27" s="1"/>
  <c r="K35" i="27"/>
  <c r="J35" i="27"/>
  <c r="K34" i="27"/>
  <c r="J34" i="27"/>
  <c r="J33" i="27"/>
  <c r="K33" i="27" s="1"/>
  <c r="J32" i="27"/>
  <c r="K32" i="27" s="1"/>
  <c r="K31" i="27"/>
  <c r="J31" i="27"/>
  <c r="K30" i="27"/>
  <c r="J30" i="27"/>
  <c r="K29" i="27"/>
  <c r="J29" i="27"/>
  <c r="J28" i="27"/>
  <c r="K28" i="27" s="1"/>
  <c r="K27" i="27"/>
  <c r="J27" i="27"/>
  <c r="K26" i="27"/>
  <c r="J26" i="27"/>
  <c r="K25" i="27"/>
  <c r="J25" i="27"/>
  <c r="J24" i="27"/>
  <c r="K24" i="27" s="1"/>
  <c r="F18" i="27"/>
  <c r="C18" i="27"/>
  <c r="C46" i="27" l="1"/>
  <c r="C47" i="27" s="1"/>
  <c r="D46" i="27"/>
  <c r="D47" i="27" s="1"/>
  <c r="E46" i="27"/>
  <c r="N46" i="27"/>
  <c r="N47" i="27" s="1"/>
  <c r="F46" i="27"/>
  <c r="O46" i="27"/>
  <c r="O47" i="27" s="1"/>
  <c r="M46" i="27"/>
  <c r="M47" i="27" s="1"/>
  <c r="J43" i="27"/>
  <c r="K43" i="27" s="1"/>
  <c r="F47" i="27" l="1"/>
  <c r="J47" i="27" s="1"/>
  <c r="J46" i="27"/>
  <c r="E47" i="27"/>
  <c r="K47" i="27" s="1"/>
  <c r="K46" i="27"/>
  <c r="O45" i="26" l="1"/>
  <c r="I45" i="26"/>
  <c r="H45" i="26"/>
  <c r="G45" i="26"/>
  <c r="F45" i="26"/>
  <c r="J45" i="26" s="1"/>
  <c r="O43" i="26"/>
  <c r="O46" i="26" s="1"/>
  <c r="O47" i="26" s="1"/>
  <c r="N43" i="26"/>
  <c r="N45" i="26" s="1"/>
  <c r="M43" i="26"/>
  <c r="M45" i="26" s="1"/>
  <c r="J43" i="26"/>
  <c r="K43" i="26" s="1"/>
  <c r="I43" i="26"/>
  <c r="I46" i="26" s="1"/>
  <c r="I47" i="26" s="1"/>
  <c r="H43" i="26"/>
  <c r="H46" i="26" s="1"/>
  <c r="H47" i="26" s="1"/>
  <c r="G43" i="26"/>
  <c r="G46" i="26" s="1"/>
  <c r="G47" i="26" s="1"/>
  <c r="F43" i="26"/>
  <c r="F46" i="26" s="1"/>
  <c r="E43" i="26"/>
  <c r="E45" i="26" s="1"/>
  <c r="K45" i="26" s="1"/>
  <c r="D43" i="26"/>
  <c r="D45" i="26" s="1"/>
  <c r="C43" i="26"/>
  <c r="C45" i="26" s="1"/>
  <c r="K42" i="26"/>
  <c r="J42" i="26"/>
  <c r="K41" i="26"/>
  <c r="J41" i="26"/>
  <c r="K40" i="26"/>
  <c r="J40" i="26"/>
  <c r="K39" i="26"/>
  <c r="J39" i="26"/>
  <c r="K38" i="26"/>
  <c r="J38" i="26"/>
  <c r="O37" i="26"/>
  <c r="N37" i="26"/>
  <c r="M37" i="26"/>
  <c r="I37" i="26"/>
  <c r="H37" i="26"/>
  <c r="J37" i="26" s="1"/>
  <c r="K37" i="26" s="1"/>
  <c r="G37" i="26"/>
  <c r="F37" i="26"/>
  <c r="E37" i="26"/>
  <c r="D37" i="26"/>
  <c r="C37" i="26"/>
  <c r="K36" i="26"/>
  <c r="J36" i="26"/>
  <c r="K35" i="26"/>
  <c r="J35" i="26"/>
  <c r="K34" i="26"/>
  <c r="J34" i="26"/>
  <c r="K33" i="26"/>
  <c r="J33" i="26"/>
  <c r="K32" i="26"/>
  <c r="J32" i="26"/>
  <c r="K31" i="26"/>
  <c r="J31" i="26"/>
  <c r="K30" i="26"/>
  <c r="J30" i="26"/>
  <c r="K29" i="26"/>
  <c r="J29" i="26"/>
  <c r="K28" i="26"/>
  <c r="J28" i="26"/>
  <c r="K27" i="26"/>
  <c r="J27" i="26"/>
  <c r="K26" i="26"/>
  <c r="J26" i="26"/>
  <c r="K25" i="26"/>
  <c r="J25" i="26"/>
  <c r="K24" i="26"/>
  <c r="J24" i="26"/>
  <c r="F18" i="26"/>
  <c r="C18" i="26"/>
  <c r="J46" i="26" l="1"/>
  <c r="F47" i="26"/>
  <c r="J47" i="26" s="1"/>
  <c r="C46" i="26"/>
  <c r="C47" i="26" s="1"/>
  <c r="D46" i="26"/>
  <c r="D47" i="26" s="1"/>
  <c r="M46" i="26"/>
  <c r="M47" i="26" s="1"/>
  <c r="E46" i="26"/>
  <c r="N46" i="26"/>
  <c r="N47" i="26" s="1"/>
  <c r="E47" i="26" l="1"/>
  <c r="K47" i="26" s="1"/>
  <c r="K46" i="26"/>
  <c r="I45" i="25" l="1"/>
  <c r="H45" i="25"/>
  <c r="G45" i="25"/>
  <c r="O43" i="25"/>
  <c r="O45" i="25" s="1"/>
  <c r="N43" i="25"/>
  <c r="N45" i="25" s="1"/>
  <c r="M43" i="25"/>
  <c r="M45" i="25" s="1"/>
  <c r="I43" i="25"/>
  <c r="I46" i="25" s="1"/>
  <c r="I47" i="25" s="1"/>
  <c r="H43" i="25"/>
  <c r="H46" i="25" s="1"/>
  <c r="H47" i="25" s="1"/>
  <c r="G43" i="25"/>
  <c r="G46" i="25" s="1"/>
  <c r="G47" i="25" s="1"/>
  <c r="F43" i="25"/>
  <c r="F45" i="25" s="1"/>
  <c r="J45" i="25" s="1"/>
  <c r="E43" i="25"/>
  <c r="E45" i="25" s="1"/>
  <c r="K45" i="25" s="1"/>
  <c r="D43" i="25"/>
  <c r="D45" i="25" s="1"/>
  <c r="C43" i="25"/>
  <c r="C45" i="25" s="1"/>
  <c r="K42" i="25"/>
  <c r="J42" i="25"/>
  <c r="K41" i="25"/>
  <c r="J41" i="25"/>
  <c r="K40" i="25"/>
  <c r="J40" i="25"/>
  <c r="J39" i="25"/>
  <c r="K39" i="25" s="1"/>
  <c r="K38" i="25"/>
  <c r="J38" i="25"/>
  <c r="O37" i="25"/>
  <c r="N37" i="25"/>
  <c r="M37" i="25"/>
  <c r="I37" i="25"/>
  <c r="J37" i="25" s="1"/>
  <c r="K37" i="25" s="1"/>
  <c r="H37" i="25"/>
  <c r="G37" i="25"/>
  <c r="F37" i="25"/>
  <c r="E37" i="25"/>
  <c r="D37" i="25"/>
  <c r="C37" i="25"/>
  <c r="J36" i="25"/>
  <c r="K36" i="25" s="1"/>
  <c r="K35" i="25"/>
  <c r="J35" i="25"/>
  <c r="K34" i="25"/>
  <c r="J34" i="25"/>
  <c r="J33" i="25"/>
  <c r="K33" i="25" s="1"/>
  <c r="J32" i="25"/>
  <c r="K32" i="25" s="1"/>
  <c r="K31" i="25"/>
  <c r="J31" i="25"/>
  <c r="K30" i="25"/>
  <c r="J30" i="25"/>
  <c r="K29" i="25"/>
  <c r="J29" i="25"/>
  <c r="J28" i="25"/>
  <c r="K28" i="25" s="1"/>
  <c r="K27" i="25"/>
  <c r="J27" i="25"/>
  <c r="K26" i="25"/>
  <c r="J26" i="25"/>
  <c r="K25" i="25"/>
  <c r="J25" i="25"/>
  <c r="K24" i="25"/>
  <c r="J24" i="25"/>
  <c r="F18" i="25"/>
  <c r="C18" i="25"/>
  <c r="D46" i="25" l="1"/>
  <c r="D47" i="25" s="1"/>
  <c r="M46" i="25"/>
  <c r="M47" i="25" s="1"/>
  <c r="E46" i="25"/>
  <c r="N46" i="25"/>
  <c r="N47" i="25" s="1"/>
  <c r="C46" i="25"/>
  <c r="C47" i="25" s="1"/>
  <c r="F46" i="25"/>
  <c r="O46" i="25"/>
  <c r="O47" i="25" s="1"/>
  <c r="J43" i="25"/>
  <c r="K43" i="25" s="1"/>
  <c r="F47" i="25" l="1"/>
  <c r="J47" i="25" s="1"/>
  <c r="J46" i="25"/>
  <c r="E47" i="25"/>
  <c r="K46" i="25"/>
  <c r="K47" i="25" l="1"/>
  <c r="N45" i="24" l="1"/>
  <c r="H45" i="24"/>
  <c r="G45" i="24"/>
  <c r="E45" i="24"/>
  <c r="O43" i="24"/>
  <c r="O46" i="24" s="1"/>
  <c r="O47" i="24" s="1"/>
  <c r="N43" i="24"/>
  <c r="N46" i="24" s="1"/>
  <c r="N47" i="24" s="1"/>
  <c r="M43" i="24"/>
  <c r="M45" i="24" s="1"/>
  <c r="I43" i="24"/>
  <c r="I45" i="24" s="1"/>
  <c r="H43" i="24"/>
  <c r="H46" i="24" s="1"/>
  <c r="H47" i="24" s="1"/>
  <c r="G43" i="24"/>
  <c r="G46" i="24" s="1"/>
  <c r="G47" i="24" s="1"/>
  <c r="F43" i="24"/>
  <c r="F46" i="24" s="1"/>
  <c r="E43" i="24"/>
  <c r="E46" i="24" s="1"/>
  <c r="D43" i="24"/>
  <c r="D45" i="24" s="1"/>
  <c r="C43" i="24"/>
  <c r="C45" i="24" s="1"/>
  <c r="J42" i="24"/>
  <c r="K42" i="24" s="1"/>
  <c r="K41" i="24"/>
  <c r="J41" i="24"/>
  <c r="K40" i="24"/>
  <c r="J40" i="24"/>
  <c r="K39" i="24"/>
  <c r="J39" i="24"/>
  <c r="K38" i="24"/>
  <c r="J38" i="24"/>
  <c r="O37" i="24"/>
  <c r="N37" i="24"/>
  <c r="M37" i="24"/>
  <c r="J37" i="24"/>
  <c r="K37" i="24" s="1"/>
  <c r="I37" i="24"/>
  <c r="H37" i="24"/>
  <c r="G37" i="24"/>
  <c r="F37" i="24"/>
  <c r="E37" i="24"/>
  <c r="D37" i="24"/>
  <c r="C37" i="24"/>
  <c r="K36" i="24"/>
  <c r="J36" i="24"/>
  <c r="J35" i="24"/>
  <c r="K35" i="24" s="1"/>
  <c r="K34" i="24"/>
  <c r="J34" i="24"/>
  <c r="J33" i="24"/>
  <c r="K33" i="24" s="1"/>
  <c r="K32" i="24"/>
  <c r="J32" i="24"/>
  <c r="J31" i="24"/>
  <c r="K31" i="24" s="1"/>
  <c r="K30" i="24"/>
  <c r="J30" i="24"/>
  <c r="K29" i="24"/>
  <c r="J29" i="24"/>
  <c r="K28" i="24"/>
  <c r="J28" i="24"/>
  <c r="J27" i="24"/>
  <c r="K27" i="24" s="1"/>
  <c r="K26" i="24"/>
  <c r="J26" i="24"/>
  <c r="K25" i="24"/>
  <c r="J25" i="24"/>
  <c r="K24" i="24"/>
  <c r="J24" i="24"/>
  <c r="F18" i="24"/>
  <c r="C18" i="24"/>
  <c r="E47" i="24" l="1"/>
  <c r="K46" i="24"/>
  <c r="F47" i="24"/>
  <c r="I46" i="24"/>
  <c r="I47" i="24" s="1"/>
  <c r="J43" i="24"/>
  <c r="K43" i="24" s="1"/>
  <c r="F45" i="24"/>
  <c r="J45" i="24" s="1"/>
  <c r="K45" i="24" s="1"/>
  <c r="O45" i="24"/>
  <c r="C46" i="24"/>
  <c r="C47" i="24" s="1"/>
  <c r="M46" i="24"/>
  <c r="M47" i="24" s="1"/>
  <c r="D46" i="24"/>
  <c r="D47" i="24" s="1"/>
  <c r="J46" i="24" l="1"/>
  <c r="J47" i="24"/>
  <c r="K47" i="24" s="1"/>
  <c r="O45" i="23" l="1"/>
  <c r="I45" i="23"/>
  <c r="H45" i="23"/>
  <c r="G45" i="23"/>
  <c r="F45" i="23"/>
  <c r="J45" i="23" s="1"/>
  <c r="O43" i="23"/>
  <c r="O46" i="23" s="1"/>
  <c r="O47" i="23" s="1"/>
  <c r="N43" i="23"/>
  <c r="N45" i="23" s="1"/>
  <c r="M43" i="23"/>
  <c r="M45" i="23" s="1"/>
  <c r="J43" i="23"/>
  <c r="K43" i="23" s="1"/>
  <c r="I43" i="23"/>
  <c r="I46" i="23" s="1"/>
  <c r="I47" i="23" s="1"/>
  <c r="H43" i="23"/>
  <c r="H46" i="23" s="1"/>
  <c r="H47" i="23" s="1"/>
  <c r="G43" i="23"/>
  <c r="G46" i="23" s="1"/>
  <c r="G47" i="23" s="1"/>
  <c r="F43" i="23"/>
  <c r="F46" i="23" s="1"/>
  <c r="E43" i="23"/>
  <c r="E45" i="23" s="1"/>
  <c r="K45" i="23" s="1"/>
  <c r="D43" i="23"/>
  <c r="D45" i="23" s="1"/>
  <c r="C43" i="23"/>
  <c r="C45" i="23" s="1"/>
  <c r="K42" i="23"/>
  <c r="J42" i="23"/>
  <c r="K41" i="23"/>
  <c r="J41" i="23"/>
  <c r="K40" i="23"/>
  <c r="J40" i="23"/>
  <c r="J39" i="23"/>
  <c r="K39" i="23" s="1"/>
  <c r="K38" i="23"/>
  <c r="J38" i="23"/>
  <c r="O37" i="23"/>
  <c r="N37" i="23"/>
  <c r="M37" i="23"/>
  <c r="I37" i="23"/>
  <c r="H37" i="23"/>
  <c r="J37" i="23" s="1"/>
  <c r="K37" i="23" s="1"/>
  <c r="G37" i="23"/>
  <c r="F37" i="23"/>
  <c r="E37" i="23"/>
  <c r="D37" i="23"/>
  <c r="C37" i="23"/>
  <c r="J36" i="23"/>
  <c r="K36" i="23" s="1"/>
  <c r="K35" i="23"/>
  <c r="J35" i="23"/>
  <c r="K34" i="23"/>
  <c r="J34" i="23"/>
  <c r="J33" i="23"/>
  <c r="K33" i="23" s="1"/>
  <c r="J32" i="23"/>
  <c r="K32" i="23" s="1"/>
  <c r="K31" i="23"/>
  <c r="J31" i="23"/>
  <c r="K30" i="23"/>
  <c r="J30" i="23"/>
  <c r="K29" i="23"/>
  <c r="J29" i="23"/>
  <c r="J28" i="23"/>
  <c r="K28" i="23" s="1"/>
  <c r="K27" i="23"/>
  <c r="J27" i="23"/>
  <c r="K26" i="23"/>
  <c r="J26" i="23"/>
  <c r="K25" i="23"/>
  <c r="J25" i="23"/>
  <c r="J24" i="23"/>
  <c r="K24" i="23" s="1"/>
  <c r="F18" i="23"/>
  <c r="C18" i="23"/>
  <c r="F47" i="23" l="1"/>
  <c r="J47" i="23" s="1"/>
  <c r="J46" i="23"/>
  <c r="C46" i="23"/>
  <c r="C47" i="23" s="1"/>
  <c r="D46" i="23"/>
  <c r="D47" i="23" s="1"/>
  <c r="M46" i="23"/>
  <c r="M47" i="23" s="1"/>
  <c r="E46" i="23"/>
  <c r="N46" i="23"/>
  <c r="N47" i="23" s="1"/>
  <c r="E47" i="23" l="1"/>
  <c r="K47" i="23" s="1"/>
  <c r="K46" i="23"/>
  <c r="N45" i="22" l="1"/>
  <c r="H45" i="22"/>
  <c r="G45" i="22"/>
  <c r="E45" i="22"/>
  <c r="O43" i="22"/>
  <c r="O45" i="22" s="1"/>
  <c r="N43" i="22"/>
  <c r="N46" i="22" s="1"/>
  <c r="N47" i="22" s="1"/>
  <c r="M43" i="22"/>
  <c r="M45" i="22" s="1"/>
  <c r="I43" i="22"/>
  <c r="I46" i="22" s="1"/>
  <c r="I47" i="22" s="1"/>
  <c r="H43" i="22"/>
  <c r="H46" i="22" s="1"/>
  <c r="H47" i="22" s="1"/>
  <c r="G43" i="22"/>
  <c r="G46" i="22" s="1"/>
  <c r="G47" i="22" s="1"/>
  <c r="F43" i="22"/>
  <c r="F45" i="22" s="1"/>
  <c r="E43" i="22"/>
  <c r="E46" i="22" s="1"/>
  <c r="D43" i="22"/>
  <c r="D45" i="22" s="1"/>
  <c r="C43" i="22"/>
  <c r="C45" i="22" s="1"/>
  <c r="J42" i="22"/>
  <c r="K42" i="22" s="1"/>
  <c r="K41" i="22"/>
  <c r="J41" i="22"/>
  <c r="K40" i="22"/>
  <c r="J40" i="22"/>
  <c r="K39" i="22"/>
  <c r="J39" i="22"/>
  <c r="K38" i="22"/>
  <c r="J38" i="22"/>
  <c r="O37" i="22"/>
  <c r="N37" i="22"/>
  <c r="M37" i="22"/>
  <c r="I37" i="22"/>
  <c r="H37" i="22"/>
  <c r="G37" i="22"/>
  <c r="J37" i="22" s="1"/>
  <c r="K37" i="22" s="1"/>
  <c r="F37" i="22"/>
  <c r="E37" i="22"/>
  <c r="D37" i="22"/>
  <c r="C37" i="22"/>
  <c r="K36" i="22"/>
  <c r="J36" i="22"/>
  <c r="J35" i="22"/>
  <c r="K35" i="22" s="1"/>
  <c r="K34" i="22"/>
  <c r="J34" i="22"/>
  <c r="J33" i="22"/>
  <c r="K33" i="22" s="1"/>
  <c r="K32" i="22"/>
  <c r="J32" i="22"/>
  <c r="J31" i="22"/>
  <c r="K31" i="22" s="1"/>
  <c r="K30" i="22"/>
  <c r="J30" i="22"/>
  <c r="K29" i="22"/>
  <c r="J29" i="22"/>
  <c r="K28" i="22"/>
  <c r="J28" i="22"/>
  <c r="J27" i="22"/>
  <c r="K27" i="22" s="1"/>
  <c r="K26" i="22"/>
  <c r="J26" i="22"/>
  <c r="K25" i="22"/>
  <c r="J25" i="22"/>
  <c r="K24" i="22"/>
  <c r="J24" i="22"/>
  <c r="F18" i="22"/>
  <c r="C18" i="22"/>
  <c r="E47" i="22" l="1"/>
  <c r="K46" i="22"/>
  <c r="J45" i="22"/>
  <c r="K45" i="22" s="1"/>
  <c r="K43" i="22"/>
  <c r="C46" i="22"/>
  <c r="C47" i="22" s="1"/>
  <c r="F46" i="22"/>
  <c r="O46" i="22"/>
  <c r="O47" i="22" s="1"/>
  <c r="D46" i="22"/>
  <c r="D47" i="22" s="1"/>
  <c r="M46" i="22"/>
  <c r="M47" i="22" s="1"/>
  <c r="I45" i="22"/>
  <c r="J43" i="22"/>
  <c r="F47" i="22" l="1"/>
  <c r="J47" i="22" s="1"/>
  <c r="K47" i="22" s="1"/>
  <c r="J46" i="22"/>
  <c r="N45" i="21" l="1"/>
  <c r="M45" i="21"/>
  <c r="G45" i="21"/>
  <c r="E45" i="21"/>
  <c r="D45" i="21"/>
  <c r="O43" i="21"/>
  <c r="O45" i="21" s="1"/>
  <c r="N43" i="21"/>
  <c r="N46" i="21" s="1"/>
  <c r="N47" i="21" s="1"/>
  <c r="M43" i="21"/>
  <c r="M46" i="21" s="1"/>
  <c r="M47" i="21" s="1"/>
  <c r="I43" i="21"/>
  <c r="I45" i="21" s="1"/>
  <c r="H43" i="21"/>
  <c r="H45" i="21" s="1"/>
  <c r="G43" i="21"/>
  <c r="G46" i="21" s="1"/>
  <c r="G47" i="21" s="1"/>
  <c r="F43" i="21"/>
  <c r="F45" i="21" s="1"/>
  <c r="E43" i="21"/>
  <c r="E46" i="21" s="1"/>
  <c r="D43" i="21"/>
  <c r="D46" i="21" s="1"/>
  <c r="D47" i="21" s="1"/>
  <c r="C43" i="21"/>
  <c r="C45" i="21" s="1"/>
  <c r="J42" i="21"/>
  <c r="K42" i="21" s="1"/>
  <c r="K41" i="21"/>
  <c r="J41" i="21"/>
  <c r="K40" i="21"/>
  <c r="J40" i="21"/>
  <c r="J39" i="21"/>
  <c r="K39" i="21" s="1"/>
  <c r="K38" i="21"/>
  <c r="J38" i="21"/>
  <c r="O37" i="21"/>
  <c r="N37" i="21"/>
  <c r="M37" i="21"/>
  <c r="I37" i="21"/>
  <c r="H37" i="21"/>
  <c r="G37" i="21"/>
  <c r="F37" i="21"/>
  <c r="J37" i="21" s="1"/>
  <c r="K37" i="21" s="1"/>
  <c r="E37" i="21"/>
  <c r="D37" i="21"/>
  <c r="C37" i="21"/>
  <c r="J36" i="21"/>
  <c r="K36" i="21" s="1"/>
  <c r="J35" i="21"/>
  <c r="K35" i="21" s="1"/>
  <c r="K34" i="21"/>
  <c r="J34" i="21"/>
  <c r="K33" i="21"/>
  <c r="J33" i="21"/>
  <c r="J32" i="21"/>
  <c r="K32" i="21" s="1"/>
  <c r="J31" i="21"/>
  <c r="K31" i="21" s="1"/>
  <c r="K30" i="21"/>
  <c r="J30" i="21"/>
  <c r="K29" i="21"/>
  <c r="J29" i="21"/>
  <c r="J28" i="21"/>
  <c r="K28" i="21" s="1"/>
  <c r="J27" i="21"/>
  <c r="K27" i="21" s="1"/>
  <c r="K26" i="21"/>
  <c r="J26" i="21"/>
  <c r="K25" i="21"/>
  <c r="J25" i="21"/>
  <c r="J24" i="21"/>
  <c r="K24" i="21" s="1"/>
  <c r="F18" i="21"/>
  <c r="C18" i="21"/>
  <c r="K46" i="21" l="1"/>
  <c r="E47" i="21"/>
  <c r="J45" i="21"/>
  <c r="K45" i="21" s="1"/>
  <c r="I46" i="21"/>
  <c r="I47" i="21" s="1"/>
  <c r="C46" i="21"/>
  <c r="C47" i="21" s="1"/>
  <c r="H46" i="21"/>
  <c r="H47" i="21" s="1"/>
  <c r="F46" i="21"/>
  <c r="O46" i="21"/>
  <c r="O47" i="21" s="1"/>
  <c r="J43" i="21"/>
  <c r="K43" i="21" s="1"/>
  <c r="F47" i="21" l="1"/>
  <c r="J47" i="21" s="1"/>
  <c r="K47" i="21" s="1"/>
  <c r="J46" i="21"/>
  <c r="O45" i="20" l="1"/>
  <c r="I45" i="20"/>
  <c r="H45" i="20"/>
  <c r="G45" i="20"/>
  <c r="F45" i="20"/>
  <c r="J45" i="20" s="1"/>
  <c r="O43" i="20"/>
  <c r="O46" i="20" s="1"/>
  <c r="O47" i="20" s="1"/>
  <c r="N43" i="20"/>
  <c r="N45" i="20" s="1"/>
  <c r="M43" i="20"/>
  <c r="M45" i="20" s="1"/>
  <c r="J43" i="20"/>
  <c r="I43" i="20"/>
  <c r="I46" i="20" s="1"/>
  <c r="I47" i="20" s="1"/>
  <c r="H43" i="20"/>
  <c r="H46" i="20" s="1"/>
  <c r="H47" i="20" s="1"/>
  <c r="G43" i="20"/>
  <c r="G46" i="20" s="1"/>
  <c r="G47" i="20" s="1"/>
  <c r="F43" i="20"/>
  <c r="F46" i="20" s="1"/>
  <c r="E43" i="20"/>
  <c r="E45" i="20" s="1"/>
  <c r="K45" i="20" s="1"/>
  <c r="D43" i="20"/>
  <c r="D45" i="20" s="1"/>
  <c r="C43" i="20"/>
  <c r="C45" i="20" s="1"/>
  <c r="K42" i="20"/>
  <c r="J42" i="20"/>
  <c r="K41" i="20"/>
  <c r="J41" i="20"/>
  <c r="K40" i="20"/>
  <c r="J40" i="20"/>
  <c r="K39" i="20"/>
  <c r="J39" i="20"/>
  <c r="K38" i="20"/>
  <c r="J38" i="20"/>
  <c r="O37" i="20"/>
  <c r="N37" i="20"/>
  <c r="M37" i="20"/>
  <c r="I37" i="20"/>
  <c r="H37" i="20"/>
  <c r="J37" i="20" s="1"/>
  <c r="K37" i="20" s="1"/>
  <c r="G37" i="20"/>
  <c r="F37" i="20"/>
  <c r="E37" i="20"/>
  <c r="D37" i="20"/>
  <c r="C37" i="20"/>
  <c r="K36" i="20"/>
  <c r="J36" i="20"/>
  <c r="K35" i="20"/>
  <c r="J35" i="20"/>
  <c r="K34" i="20"/>
  <c r="J34" i="20"/>
  <c r="J33" i="20"/>
  <c r="K33" i="20" s="1"/>
  <c r="K32" i="20"/>
  <c r="J32" i="20"/>
  <c r="K31" i="20"/>
  <c r="J31" i="20"/>
  <c r="K30" i="20"/>
  <c r="J30" i="20"/>
  <c r="K29" i="20"/>
  <c r="J29" i="20"/>
  <c r="K28" i="20"/>
  <c r="J28" i="20"/>
  <c r="K27" i="20"/>
  <c r="J27" i="20"/>
  <c r="K26" i="20"/>
  <c r="J26" i="20"/>
  <c r="K25" i="20"/>
  <c r="J25" i="20"/>
  <c r="K24" i="20"/>
  <c r="J24" i="20"/>
  <c r="F18" i="20"/>
  <c r="C18" i="20"/>
  <c r="F47" i="20" l="1"/>
  <c r="J47" i="20" s="1"/>
  <c r="J46" i="20"/>
  <c r="K43" i="20"/>
  <c r="C46" i="20"/>
  <c r="C47" i="20" s="1"/>
  <c r="E46" i="20"/>
  <c r="N46" i="20"/>
  <c r="N47" i="20" s="1"/>
  <c r="M46" i="20"/>
  <c r="M47" i="20" s="1"/>
  <c r="D46" i="20"/>
  <c r="D47" i="20" s="1"/>
  <c r="E47" i="20" l="1"/>
  <c r="K47" i="20" s="1"/>
  <c r="K46" i="20"/>
  <c r="O45" i="19" l="1"/>
  <c r="H45" i="19"/>
  <c r="G45" i="19"/>
  <c r="F45" i="19"/>
  <c r="O43" i="19"/>
  <c r="O46" i="19" s="1"/>
  <c r="O47" i="19" s="1"/>
  <c r="N43" i="19"/>
  <c r="N45" i="19" s="1"/>
  <c r="M43" i="19"/>
  <c r="M45" i="19" s="1"/>
  <c r="J43" i="19"/>
  <c r="K43" i="19" s="1"/>
  <c r="I43" i="19"/>
  <c r="I46" i="19" s="1"/>
  <c r="I47" i="19" s="1"/>
  <c r="H43" i="19"/>
  <c r="H46" i="19" s="1"/>
  <c r="H47" i="19" s="1"/>
  <c r="G43" i="19"/>
  <c r="G46" i="19" s="1"/>
  <c r="G47" i="19" s="1"/>
  <c r="F43" i="19"/>
  <c r="F46" i="19" s="1"/>
  <c r="E43" i="19"/>
  <c r="E45" i="19" s="1"/>
  <c r="D43" i="19"/>
  <c r="D45" i="19" s="1"/>
  <c r="C43" i="19"/>
  <c r="C45" i="19" s="1"/>
  <c r="K42" i="19"/>
  <c r="J42" i="19"/>
  <c r="J41" i="19"/>
  <c r="K41" i="19" s="1"/>
  <c r="K40" i="19"/>
  <c r="J40" i="19"/>
  <c r="J39" i="19"/>
  <c r="K39" i="19" s="1"/>
  <c r="K38" i="19"/>
  <c r="J38" i="19"/>
  <c r="O37" i="19"/>
  <c r="N37" i="19"/>
  <c r="M37" i="19"/>
  <c r="I37" i="19"/>
  <c r="H37" i="19"/>
  <c r="J37" i="19" s="1"/>
  <c r="G37" i="19"/>
  <c r="F37" i="19"/>
  <c r="E37" i="19"/>
  <c r="K37" i="19" s="1"/>
  <c r="D37" i="19"/>
  <c r="C37" i="19"/>
  <c r="J36" i="19"/>
  <c r="K36" i="19" s="1"/>
  <c r="K35" i="19"/>
  <c r="J35" i="19"/>
  <c r="K34" i="19"/>
  <c r="J34" i="19"/>
  <c r="K33" i="19"/>
  <c r="J33" i="19"/>
  <c r="J32" i="19"/>
  <c r="K32" i="19" s="1"/>
  <c r="K31" i="19"/>
  <c r="J31" i="19"/>
  <c r="J30" i="19"/>
  <c r="K30" i="19" s="1"/>
  <c r="K29" i="19"/>
  <c r="J29" i="19"/>
  <c r="J28" i="19"/>
  <c r="K28" i="19" s="1"/>
  <c r="K27" i="19"/>
  <c r="J27" i="19"/>
  <c r="J26" i="19"/>
  <c r="K26" i="19" s="1"/>
  <c r="K25" i="19"/>
  <c r="J25" i="19"/>
  <c r="J24" i="19"/>
  <c r="K24" i="19" s="1"/>
  <c r="F18" i="19"/>
  <c r="C18" i="19"/>
  <c r="F47" i="19" l="1"/>
  <c r="J47" i="19" s="1"/>
  <c r="J46" i="19"/>
  <c r="D46" i="19"/>
  <c r="D47" i="19" s="1"/>
  <c r="M46" i="19"/>
  <c r="M47" i="19" s="1"/>
  <c r="C46" i="19"/>
  <c r="C47" i="19" s="1"/>
  <c r="I45" i="19"/>
  <c r="J45" i="19" s="1"/>
  <c r="K45" i="19" s="1"/>
  <c r="E46" i="19"/>
  <c r="N46" i="19"/>
  <c r="N47" i="19" s="1"/>
  <c r="E47" i="19" l="1"/>
  <c r="K47" i="19" s="1"/>
  <c r="K46" i="19"/>
  <c r="I45" i="18" l="1"/>
  <c r="H45" i="18"/>
  <c r="G45" i="18"/>
  <c r="O43" i="18"/>
  <c r="O45" i="18" s="1"/>
  <c r="N43" i="18"/>
  <c r="N45" i="18" s="1"/>
  <c r="M43" i="18"/>
  <c r="M46" i="18" s="1"/>
  <c r="M47" i="18" s="1"/>
  <c r="I43" i="18"/>
  <c r="I46" i="18" s="1"/>
  <c r="I47" i="18" s="1"/>
  <c r="H43" i="18"/>
  <c r="H46" i="18" s="1"/>
  <c r="H47" i="18" s="1"/>
  <c r="G43" i="18"/>
  <c r="G46" i="18" s="1"/>
  <c r="G47" i="18" s="1"/>
  <c r="F43" i="18"/>
  <c r="F45" i="18" s="1"/>
  <c r="J45" i="18" s="1"/>
  <c r="E43" i="18"/>
  <c r="E45" i="18" s="1"/>
  <c r="D43" i="18"/>
  <c r="D45" i="18" s="1"/>
  <c r="C43" i="18"/>
  <c r="C45" i="18" s="1"/>
  <c r="K42" i="18"/>
  <c r="J42" i="18"/>
  <c r="J41" i="18"/>
  <c r="K41" i="18" s="1"/>
  <c r="K40" i="18"/>
  <c r="J40" i="18"/>
  <c r="J39" i="18"/>
  <c r="K39" i="18" s="1"/>
  <c r="K38" i="18"/>
  <c r="J38" i="18"/>
  <c r="O37" i="18"/>
  <c r="N37" i="18"/>
  <c r="M37" i="18"/>
  <c r="I37" i="18"/>
  <c r="J37" i="18" s="1"/>
  <c r="K37" i="18" s="1"/>
  <c r="H37" i="18"/>
  <c r="G37" i="18"/>
  <c r="F37" i="18"/>
  <c r="E37" i="18"/>
  <c r="D37" i="18"/>
  <c r="C37" i="18"/>
  <c r="J36" i="18"/>
  <c r="K36" i="18" s="1"/>
  <c r="K35" i="18"/>
  <c r="J35" i="18"/>
  <c r="K34" i="18"/>
  <c r="J34" i="18"/>
  <c r="J33" i="18"/>
  <c r="K33" i="18" s="1"/>
  <c r="J32" i="18"/>
  <c r="K32" i="18" s="1"/>
  <c r="K31" i="18"/>
  <c r="J31" i="18"/>
  <c r="K30" i="18"/>
  <c r="J30" i="18"/>
  <c r="K29" i="18"/>
  <c r="J29" i="18"/>
  <c r="J28" i="18"/>
  <c r="K28" i="18" s="1"/>
  <c r="K27" i="18"/>
  <c r="J27" i="18"/>
  <c r="K26" i="18"/>
  <c r="J26" i="18"/>
  <c r="K25" i="18"/>
  <c r="J25" i="18"/>
  <c r="J24" i="18"/>
  <c r="K24" i="18" s="1"/>
  <c r="F18" i="18"/>
  <c r="C18" i="18"/>
  <c r="K45" i="18" l="1"/>
  <c r="C46" i="18"/>
  <c r="C47" i="18" s="1"/>
  <c r="F46" i="18"/>
  <c r="O46" i="18"/>
  <c r="O47" i="18" s="1"/>
  <c r="D46" i="18"/>
  <c r="D47" i="18" s="1"/>
  <c r="E46" i="18"/>
  <c r="M45" i="18"/>
  <c r="N46" i="18"/>
  <c r="N47" i="18" s="1"/>
  <c r="J43" i="18"/>
  <c r="K43" i="18" s="1"/>
  <c r="F47" i="18" l="1"/>
  <c r="J47" i="18" s="1"/>
  <c r="J46" i="18"/>
  <c r="E47" i="18"/>
  <c r="K46" i="18"/>
  <c r="K47" i="18" l="1"/>
  <c r="N45" i="17" l="1"/>
  <c r="H45" i="17"/>
  <c r="G45" i="17"/>
  <c r="E45" i="17"/>
  <c r="O43" i="17"/>
  <c r="O45" i="17" s="1"/>
  <c r="N43" i="17"/>
  <c r="N46" i="17" s="1"/>
  <c r="N47" i="17" s="1"/>
  <c r="M43" i="17"/>
  <c r="M45" i="17" s="1"/>
  <c r="I43" i="17"/>
  <c r="I45" i="17" s="1"/>
  <c r="H43" i="17"/>
  <c r="H46" i="17" s="1"/>
  <c r="H47" i="17" s="1"/>
  <c r="G43" i="17"/>
  <c r="G46" i="17" s="1"/>
  <c r="G47" i="17" s="1"/>
  <c r="F43" i="17"/>
  <c r="F45" i="17" s="1"/>
  <c r="E43" i="17"/>
  <c r="E46" i="17" s="1"/>
  <c r="D43" i="17"/>
  <c r="D45" i="17" s="1"/>
  <c r="C43" i="17"/>
  <c r="C45" i="17" s="1"/>
  <c r="J42" i="17"/>
  <c r="K42" i="17" s="1"/>
  <c r="J41" i="17"/>
  <c r="K41" i="17" s="1"/>
  <c r="K40" i="17"/>
  <c r="J40" i="17"/>
  <c r="J39" i="17"/>
  <c r="K39" i="17" s="1"/>
  <c r="K38" i="17"/>
  <c r="J38" i="17"/>
  <c r="O37" i="17"/>
  <c r="N37" i="17"/>
  <c r="M37" i="17"/>
  <c r="I37" i="17"/>
  <c r="H37" i="17"/>
  <c r="G37" i="17"/>
  <c r="J37" i="17" s="1"/>
  <c r="F37" i="17"/>
  <c r="E37" i="17"/>
  <c r="K37" i="17" s="1"/>
  <c r="D37" i="17"/>
  <c r="C37" i="17"/>
  <c r="J36" i="17"/>
  <c r="K36" i="17" s="1"/>
  <c r="J35" i="17"/>
  <c r="K35" i="17" s="1"/>
  <c r="K34" i="17"/>
  <c r="J34" i="17"/>
  <c r="K33" i="17"/>
  <c r="J33" i="17"/>
  <c r="J32" i="17"/>
  <c r="K32" i="17" s="1"/>
  <c r="J31" i="17"/>
  <c r="K31" i="17" s="1"/>
  <c r="J30" i="17"/>
  <c r="K30" i="17" s="1"/>
  <c r="K29" i="17"/>
  <c r="J29" i="17"/>
  <c r="J28" i="17"/>
  <c r="K28" i="17" s="1"/>
  <c r="J27" i="17"/>
  <c r="K27" i="17" s="1"/>
  <c r="J26" i="17"/>
  <c r="K26" i="17" s="1"/>
  <c r="K25" i="17"/>
  <c r="J25" i="17"/>
  <c r="J24" i="17"/>
  <c r="K24" i="17" s="1"/>
  <c r="F18" i="17"/>
  <c r="C18" i="17"/>
  <c r="E47" i="17" l="1"/>
  <c r="K46" i="17"/>
  <c r="J45" i="17"/>
  <c r="K45" i="17" s="1"/>
  <c r="I46" i="17"/>
  <c r="I47" i="17" s="1"/>
  <c r="D46" i="17"/>
  <c r="D47" i="17" s="1"/>
  <c r="M46" i="17"/>
  <c r="M47" i="17" s="1"/>
  <c r="C46" i="17"/>
  <c r="C47" i="17" s="1"/>
  <c r="F46" i="17"/>
  <c r="O46" i="17"/>
  <c r="O47" i="17" s="1"/>
  <c r="J43" i="17"/>
  <c r="K43" i="17" s="1"/>
  <c r="F47" i="17" l="1"/>
  <c r="J47" i="17" s="1"/>
  <c r="K47" i="17" s="1"/>
  <c r="J46" i="17"/>
  <c r="N45" i="16" l="1"/>
  <c r="H45" i="16"/>
  <c r="G45" i="16"/>
  <c r="E45" i="16"/>
  <c r="O43" i="16"/>
  <c r="O45" i="16" s="1"/>
  <c r="N43" i="16"/>
  <c r="N46" i="16" s="1"/>
  <c r="N47" i="16" s="1"/>
  <c r="M43" i="16"/>
  <c r="M45" i="16" s="1"/>
  <c r="I43" i="16"/>
  <c r="I46" i="16" s="1"/>
  <c r="I47" i="16" s="1"/>
  <c r="H43" i="16"/>
  <c r="H46" i="16" s="1"/>
  <c r="H47" i="16" s="1"/>
  <c r="G43" i="16"/>
  <c r="G46" i="16" s="1"/>
  <c r="G47" i="16" s="1"/>
  <c r="F43" i="16"/>
  <c r="F45" i="16" s="1"/>
  <c r="E43" i="16"/>
  <c r="E46" i="16" s="1"/>
  <c r="D43" i="16"/>
  <c r="D45" i="16" s="1"/>
  <c r="C43" i="16"/>
  <c r="C45" i="16" s="1"/>
  <c r="J42" i="16"/>
  <c r="K42" i="16" s="1"/>
  <c r="K41" i="16"/>
  <c r="J41" i="16"/>
  <c r="K40" i="16"/>
  <c r="J40" i="16"/>
  <c r="K39" i="16"/>
  <c r="J39" i="16"/>
  <c r="J38" i="16"/>
  <c r="K38" i="16" s="1"/>
  <c r="O37" i="16"/>
  <c r="N37" i="16"/>
  <c r="M37" i="16"/>
  <c r="I37" i="16"/>
  <c r="H37" i="16"/>
  <c r="G37" i="16"/>
  <c r="J37" i="16" s="1"/>
  <c r="K37" i="16" s="1"/>
  <c r="F37" i="16"/>
  <c r="E37" i="16"/>
  <c r="D37" i="16"/>
  <c r="C37" i="16"/>
  <c r="K36" i="16"/>
  <c r="J36" i="16"/>
  <c r="J35" i="16"/>
  <c r="K35" i="16" s="1"/>
  <c r="K34" i="16"/>
  <c r="J34" i="16"/>
  <c r="J33" i="16"/>
  <c r="K33" i="16" s="1"/>
  <c r="J32" i="16"/>
  <c r="K32" i="16" s="1"/>
  <c r="J31" i="16"/>
  <c r="K31" i="16" s="1"/>
  <c r="K30" i="16"/>
  <c r="J30" i="16"/>
  <c r="K29" i="16"/>
  <c r="J29" i="16"/>
  <c r="J28" i="16"/>
  <c r="K28" i="16" s="1"/>
  <c r="J27" i="16"/>
  <c r="K27" i="16" s="1"/>
  <c r="K26" i="16"/>
  <c r="J26" i="16"/>
  <c r="K25" i="16"/>
  <c r="J25" i="16"/>
  <c r="J24" i="16"/>
  <c r="K24" i="16" s="1"/>
  <c r="F18" i="16"/>
  <c r="C18" i="16"/>
  <c r="E47" i="16" l="1"/>
  <c r="C46" i="16"/>
  <c r="C47" i="16" s="1"/>
  <c r="D46" i="16"/>
  <c r="D47" i="16" s="1"/>
  <c r="M46" i="16"/>
  <c r="M47" i="16" s="1"/>
  <c r="I45" i="16"/>
  <c r="J45" i="16" s="1"/>
  <c r="K45" i="16" s="1"/>
  <c r="F46" i="16"/>
  <c r="O46" i="16"/>
  <c r="O47" i="16" s="1"/>
  <c r="J43" i="16"/>
  <c r="K43" i="16" s="1"/>
  <c r="F47" i="16" l="1"/>
  <c r="J47" i="16" s="1"/>
  <c r="J46" i="16"/>
  <c r="K46" i="16" s="1"/>
  <c r="K47" i="16"/>
  <c r="I45" i="15" l="1"/>
  <c r="H45" i="15"/>
  <c r="G45" i="15"/>
  <c r="O43" i="15"/>
  <c r="O45" i="15" s="1"/>
  <c r="N43" i="15"/>
  <c r="N45" i="15" s="1"/>
  <c r="M43" i="15"/>
  <c r="M45" i="15" s="1"/>
  <c r="I43" i="15"/>
  <c r="I46" i="15" s="1"/>
  <c r="I47" i="15" s="1"/>
  <c r="H43" i="15"/>
  <c r="H46" i="15" s="1"/>
  <c r="H47" i="15" s="1"/>
  <c r="G43" i="15"/>
  <c r="G46" i="15" s="1"/>
  <c r="G47" i="15" s="1"/>
  <c r="F43" i="15"/>
  <c r="F45" i="15" s="1"/>
  <c r="J45" i="15" s="1"/>
  <c r="E43" i="15"/>
  <c r="E45" i="15" s="1"/>
  <c r="K45" i="15" s="1"/>
  <c r="D43" i="15"/>
  <c r="D46" i="15" s="1"/>
  <c r="D47" i="15" s="1"/>
  <c r="C43" i="15"/>
  <c r="C45" i="15" s="1"/>
  <c r="K42" i="15"/>
  <c r="J42" i="15"/>
  <c r="K41" i="15"/>
  <c r="J41" i="15"/>
  <c r="K40" i="15"/>
  <c r="J40" i="15"/>
  <c r="K39" i="15"/>
  <c r="J39" i="15"/>
  <c r="K38" i="15"/>
  <c r="J38" i="15"/>
  <c r="O37" i="15"/>
  <c r="N37" i="15"/>
  <c r="M37" i="15"/>
  <c r="J37" i="15"/>
  <c r="K37" i="15" s="1"/>
  <c r="I37" i="15"/>
  <c r="H37" i="15"/>
  <c r="G37" i="15"/>
  <c r="F37" i="15"/>
  <c r="E37" i="15"/>
  <c r="D37" i="15"/>
  <c r="C37" i="15"/>
  <c r="K36" i="15"/>
  <c r="J36" i="15"/>
  <c r="K35" i="15"/>
  <c r="J35" i="15"/>
  <c r="K34" i="15"/>
  <c r="J34" i="15"/>
  <c r="J33" i="15"/>
  <c r="K33" i="15" s="1"/>
  <c r="J32" i="15"/>
  <c r="K32" i="15" s="1"/>
  <c r="K31" i="15"/>
  <c r="J31" i="15"/>
  <c r="K30" i="15"/>
  <c r="J30" i="15"/>
  <c r="K29" i="15"/>
  <c r="J29" i="15"/>
  <c r="K28" i="15"/>
  <c r="J28" i="15"/>
  <c r="K27" i="15"/>
  <c r="J27" i="15"/>
  <c r="K26" i="15"/>
  <c r="J26" i="15"/>
  <c r="K25" i="15"/>
  <c r="J25" i="15"/>
  <c r="J24" i="15"/>
  <c r="K24" i="15" s="1"/>
  <c r="F18" i="15"/>
  <c r="C18" i="15"/>
  <c r="C46" i="15" l="1"/>
  <c r="C47" i="15" s="1"/>
  <c r="F46" i="15"/>
  <c r="O46" i="15"/>
  <c r="O47" i="15" s="1"/>
  <c r="M46" i="15"/>
  <c r="M47" i="15" s="1"/>
  <c r="D45" i="15"/>
  <c r="E46" i="15"/>
  <c r="N46" i="15"/>
  <c r="N47" i="15" s="1"/>
  <c r="J43" i="15"/>
  <c r="K43" i="15" s="1"/>
  <c r="F47" i="15" l="1"/>
  <c r="J47" i="15" s="1"/>
  <c r="J46" i="15"/>
  <c r="E47" i="15"/>
  <c r="K47" i="15" s="1"/>
  <c r="K46" i="15"/>
  <c r="I45" i="14" l="1"/>
  <c r="H45" i="14"/>
  <c r="G45" i="14"/>
  <c r="O43" i="14"/>
  <c r="O45" i="14" s="1"/>
  <c r="N43" i="14"/>
  <c r="N45" i="14" s="1"/>
  <c r="M43" i="14"/>
  <c r="M45" i="14" s="1"/>
  <c r="I43" i="14"/>
  <c r="I46" i="14" s="1"/>
  <c r="I47" i="14" s="1"/>
  <c r="H43" i="14"/>
  <c r="H46" i="14" s="1"/>
  <c r="H47" i="14" s="1"/>
  <c r="G43" i="14"/>
  <c r="G46" i="14" s="1"/>
  <c r="G47" i="14" s="1"/>
  <c r="F43" i="14"/>
  <c r="F45" i="14" s="1"/>
  <c r="J45" i="14" s="1"/>
  <c r="E43" i="14"/>
  <c r="E45" i="14" s="1"/>
  <c r="K45" i="14" s="1"/>
  <c r="D43" i="14"/>
  <c r="D46" i="14" s="1"/>
  <c r="D47" i="14" s="1"/>
  <c r="C43" i="14"/>
  <c r="C45" i="14" s="1"/>
  <c r="K42" i="14"/>
  <c r="J42" i="14"/>
  <c r="J41" i="14"/>
  <c r="K41" i="14" s="1"/>
  <c r="K40" i="14"/>
  <c r="J40" i="14"/>
  <c r="J39" i="14"/>
  <c r="K39" i="14" s="1"/>
  <c r="K38" i="14"/>
  <c r="J38" i="14"/>
  <c r="O37" i="14"/>
  <c r="N37" i="14"/>
  <c r="M37" i="14"/>
  <c r="I37" i="14"/>
  <c r="J37" i="14" s="1"/>
  <c r="K37" i="14" s="1"/>
  <c r="H37" i="14"/>
  <c r="G37" i="14"/>
  <c r="F37" i="14"/>
  <c r="E37" i="14"/>
  <c r="D37" i="14"/>
  <c r="C37" i="14"/>
  <c r="J36" i="14"/>
  <c r="K36" i="14" s="1"/>
  <c r="K35" i="14"/>
  <c r="J35" i="14"/>
  <c r="K34" i="14"/>
  <c r="J34" i="14"/>
  <c r="J33" i="14"/>
  <c r="K33" i="14" s="1"/>
  <c r="J32" i="14"/>
  <c r="K32" i="14" s="1"/>
  <c r="K31" i="14"/>
  <c r="J31" i="14"/>
  <c r="K30" i="14"/>
  <c r="J30" i="14"/>
  <c r="K29" i="14"/>
  <c r="J29" i="14"/>
  <c r="J28" i="14"/>
  <c r="K28" i="14" s="1"/>
  <c r="K27" i="14"/>
  <c r="J27" i="14"/>
  <c r="K26" i="14"/>
  <c r="J26" i="14"/>
  <c r="K25" i="14"/>
  <c r="J25" i="14"/>
  <c r="J24" i="14"/>
  <c r="K24" i="14" s="1"/>
  <c r="F18" i="14"/>
  <c r="C18" i="14"/>
  <c r="C46" i="14" l="1"/>
  <c r="C47" i="14" s="1"/>
  <c r="F46" i="14"/>
  <c r="O46" i="14"/>
  <c r="O47" i="14" s="1"/>
  <c r="M46" i="14"/>
  <c r="M47" i="14" s="1"/>
  <c r="N46" i="14"/>
  <c r="N47" i="14" s="1"/>
  <c r="D45" i="14"/>
  <c r="E46" i="14"/>
  <c r="J43" i="14"/>
  <c r="K43" i="14" s="1"/>
  <c r="F47" i="14" l="1"/>
  <c r="J47" i="14" s="1"/>
  <c r="J46" i="14"/>
  <c r="E47" i="14"/>
  <c r="K47" i="14" s="1"/>
  <c r="K46" i="14"/>
  <c r="O43" i="13" l="1"/>
  <c r="O45" i="13" s="1"/>
  <c r="N43" i="13"/>
  <c r="N45" i="13" s="1"/>
  <c r="M43" i="13"/>
  <c r="M45" i="13" s="1"/>
  <c r="I43" i="13"/>
  <c r="I46" i="13" s="1"/>
  <c r="I47" i="13" s="1"/>
  <c r="H43" i="13"/>
  <c r="H46" i="13" s="1"/>
  <c r="H47" i="13" s="1"/>
  <c r="G43" i="13"/>
  <c r="G46" i="13" s="1"/>
  <c r="G47" i="13" s="1"/>
  <c r="F43" i="13"/>
  <c r="F45" i="13" s="1"/>
  <c r="E43" i="13"/>
  <c r="E45" i="13" s="1"/>
  <c r="D43" i="13"/>
  <c r="D45" i="13" s="1"/>
  <c r="C43" i="13"/>
  <c r="C45" i="13" s="1"/>
  <c r="J42" i="13"/>
  <c r="K42" i="13" s="1"/>
  <c r="K41" i="13"/>
  <c r="J41" i="13"/>
  <c r="K40" i="13"/>
  <c r="J40" i="13"/>
  <c r="J39" i="13"/>
  <c r="K39" i="13" s="1"/>
  <c r="K38" i="13"/>
  <c r="J38" i="13"/>
  <c r="O37" i="13"/>
  <c r="N37" i="13"/>
  <c r="M37" i="13"/>
  <c r="I37" i="13"/>
  <c r="H37" i="13"/>
  <c r="G37" i="13"/>
  <c r="J37" i="13" s="1"/>
  <c r="F37" i="13"/>
  <c r="E37" i="13"/>
  <c r="K37" i="13" s="1"/>
  <c r="D37" i="13"/>
  <c r="C37" i="13"/>
  <c r="J36" i="13"/>
  <c r="K36" i="13" s="1"/>
  <c r="J35" i="13"/>
  <c r="K35" i="13" s="1"/>
  <c r="K34" i="13"/>
  <c r="J34" i="13"/>
  <c r="K33" i="13"/>
  <c r="J33" i="13"/>
  <c r="J32" i="13"/>
  <c r="K32" i="13" s="1"/>
  <c r="J31" i="13"/>
  <c r="K31" i="13" s="1"/>
  <c r="K30" i="13"/>
  <c r="J30" i="13"/>
  <c r="K29" i="13"/>
  <c r="J29" i="13"/>
  <c r="J28" i="13"/>
  <c r="K28" i="13" s="1"/>
  <c r="J27" i="13"/>
  <c r="K27" i="13" s="1"/>
  <c r="K26" i="13"/>
  <c r="J26" i="13"/>
  <c r="K25" i="13"/>
  <c r="J25" i="13"/>
  <c r="J24" i="13"/>
  <c r="K24" i="13" s="1"/>
  <c r="F18" i="13"/>
  <c r="C18" i="13"/>
  <c r="J45" i="13" l="1"/>
  <c r="K45" i="13" s="1"/>
  <c r="G45" i="13"/>
  <c r="C46" i="13"/>
  <c r="C47" i="13" s="1"/>
  <c r="H45" i="13"/>
  <c r="D46" i="13"/>
  <c r="D47" i="13" s="1"/>
  <c r="M46" i="13"/>
  <c r="M47" i="13" s="1"/>
  <c r="I45" i="13"/>
  <c r="E46" i="13"/>
  <c r="N46" i="13"/>
  <c r="N47" i="13" s="1"/>
  <c r="F46" i="13"/>
  <c r="O46" i="13"/>
  <c r="O47" i="13" s="1"/>
  <c r="J43" i="13"/>
  <c r="K43" i="13" s="1"/>
  <c r="E47" i="13" l="1"/>
  <c r="K47" i="13" s="1"/>
  <c r="K46" i="13"/>
  <c r="F47" i="13"/>
  <c r="J47" i="13" s="1"/>
  <c r="J46" i="13"/>
  <c r="E42" i="12" l="1"/>
  <c r="D26" i="12"/>
  <c r="D42" i="12"/>
  <c r="C24" i="12"/>
  <c r="K39" i="12" l="1"/>
  <c r="K40" i="12"/>
  <c r="K41" i="12"/>
  <c r="K42" i="12"/>
  <c r="K38" i="12"/>
  <c r="K36" i="12"/>
  <c r="K35" i="12"/>
  <c r="K33" i="12"/>
  <c r="K32" i="12"/>
  <c r="K31" i="12"/>
  <c r="K30" i="12"/>
  <c r="K34" i="12"/>
  <c r="K29" i="12"/>
  <c r="K28" i="12"/>
  <c r="K25" i="12"/>
  <c r="K26" i="12"/>
  <c r="K24" i="12"/>
  <c r="K27" i="12" l="1"/>
  <c r="C18" i="12" l="1"/>
  <c r="F18" i="12" l="1"/>
  <c r="O43" i="12" l="1"/>
  <c r="N43" i="12"/>
  <c r="M43" i="12"/>
  <c r="M45" i="12" s="1"/>
  <c r="I43" i="12"/>
  <c r="I45" i="12" s="1"/>
  <c r="H43" i="12"/>
  <c r="G43" i="12"/>
  <c r="F43" i="12"/>
  <c r="F45" i="12" s="1"/>
  <c r="E43" i="12"/>
  <c r="K43" i="12" s="1"/>
  <c r="D43" i="12"/>
  <c r="C43" i="12"/>
  <c r="C45" i="12" s="1"/>
  <c r="J42" i="12"/>
  <c r="J41" i="12"/>
  <c r="J40" i="12"/>
  <c r="J39" i="12"/>
  <c r="J38" i="12"/>
  <c r="O37" i="12"/>
  <c r="N37" i="12"/>
  <c r="M37" i="12"/>
  <c r="I37" i="12"/>
  <c r="I46" i="12" s="1"/>
  <c r="I47" i="12" s="1"/>
  <c r="H37" i="12"/>
  <c r="G37" i="12"/>
  <c r="F37" i="12"/>
  <c r="E37" i="12"/>
  <c r="K37" i="12" s="1"/>
  <c r="D37" i="12"/>
  <c r="C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E45" i="12" l="1"/>
  <c r="K45" i="12" s="1"/>
  <c r="E46" i="12"/>
  <c r="K46" i="12" s="1"/>
  <c r="M46" i="12"/>
  <c r="M47" i="12" s="1"/>
  <c r="H46" i="12"/>
  <c r="H47" i="12" s="1"/>
  <c r="O46" i="12"/>
  <c r="O47" i="12" s="1"/>
  <c r="J37" i="12"/>
  <c r="D46" i="12"/>
  <c r="D47" i="12" s="1"/>
  <c r="F46" i="12"/>
  <c r="F47" i="12" s="1"/>
  <c r="O45" i="12"/>
  <c r="N46" i="12"/>
  <c r="N47" i="12" s="1"/>
  <c r="H45" i="12"/>
  <c r="G46" i="12"/>
  <c r="G47" i="12" s="1"/>
  <c r="C46" i="12"/>
  <c r="C47" i="12" s="1"/>
  <c r="J43" i="12"/>
  <c r="D45" i="12"/>
  <c r="G45" i="12"/>
  <c r="N45" i="12"/>
  <c r="E47" i="12" l="1"/>
  <c r="K47" i="12" s="1"/>
  <c r="J45" i="12"/>
  <c r="J47" i="12"/>
  <c r="J46" i="12"/>
</calcChain>
</file>

<file path=xl/sharedStrings.xml><?xml version="1.0" encoding="utf-8"?>
<sst xmlns="http://schemas.openxmlformats.org/spreadsheetml/2006/main" count="2389" uniqueCount="142">
  <si>
    <t>Opravy a udržování</t>
  </si>
  <si>
    <t>Ostatní služby</t>
  </si>
  <si>
    <t>Odpisy dlouhodobého majetku</t>
  </si>
  <si>
    <t>Skutečnost</t>
  </si>
  <si>
    <t>x</t>
  </si>
  <si>
    <t>Prodané zboží</t>
  </si>
  <si>
    <t>Spotřeba materiálu</t>
  </si>
  <si>
    <t>Ostatní výnosy</t>
  </si>
  <si>
    <t>celkem</t>
  </si>
  <si>
    <t xml:space="preserve">Vyplnit také počty pracovníků - fyzický i přepočtený stav </t>
  </si>
  <si>
    <t>Vyplnit sloupec březen (měsíc 1-3),  červen  (měsíc 4-6), září (měsíc 7-9), prosinec (měsíc 10-12). Zelené buňky nevyplňovat, jsou zavzorcované, vypočte se samo.</t>
  </si>
  <si>
    <t xml:space="preserve">Postup vyplnění:  </t>
  </si>
  <si>
    <t>Modifikovaný HV</t>
  </si>
  <si>
    <t>Hospodářský výsledek</t>
  </si>
  <si>
    <t>Výnosy bez dotací</t>
  </si>
  <si>
    <t>Výnosy celkem (ÚT 6)</t>
  </si>
  <si>
    <t>6xx</t>
  </si>
  <si>
    <t>67x</t>
  </si>
  <si>
    <t>Provozní dotace</t>
  </si>
  <si>
    <t>Tržby za prodané zboží</t>
  </si>
  <si>
    <t>Tržby z prodeje služeb</t>
  </si>
  <si>
    <t>Tržby za vlastní výrobky</t>
  </si>
  <si>
    <t xml:space="preserve">Náklady celkem </t>
  </si>
  <si>
    <t>5xx</t>
  </si>
  <si>
    <t>Ostatní náklady</t>
  </si>
  <si>
    <t>Odpis pohledávek</t>
  </si>
  <si>
    <t>524-8</t>
  </si>
  <si>
    <t>Zákonné a ostatní odvody</t>
  </si>
  <si>
    <t xml:space="preserve">Mzdové náklady </t>
  </si>
  <si>
    <t>Spotřeba energií</t>
  </si>
  <si>
    <t xml:space="preserve">      z toho z rozpočtu ÚSC - provozní</t>
  </si>
  <si>
    <t xml:space="preserve">      z toho z rozpočtu ÚSC - investiční</t>
  </si>
  <si>
    <t>Dotace a výpomoci celkem</t>
  </si>
  <si>
    <t>Bankovní úvěry</t>
  </si>
  <si>
    <t>Krátkodobé závazky</t>
  </si>
  <si>
    <t>Dlouhodobé závazky</t>
  </si>
  <si>
    <t>41x</t>
  </si>
  <si>
    <t>Fondy</t>
  </si>
  <si>
    <t>AKTIVA CELKEM</t>
  </si>
  <si>
    <t>2xx</t>
  </si>
  <si>
    <t>Finanční majetek</t>
  </si>
  <si>
    <t>Pohledávky</t>
  </si>
  <si>
    <t>1xx</t>
  </si>
  <si>
    <t>Zásoby</t>
  </si>
  <si>
    <t>Počet pracovníků- přepočtený stav</t>
  </si>
  <si>
    <t>Počet pracovníků- fyzický stav</t>
  </si>
  <si>
    <t>k 31.12.</t>
  </si>
  <si>
    <t>roční v %</t>
  </si>
  <si>
    <t>prosinec</t>
  </si>
  <si>
    <t>září</t>
  </si>
  <si>
    <t>červen</t>
  </si>
  <si>
    <t>březen</t>
  </si>
  <si>
    <t>účet</t>
  </si>
  <si>
    <t>Položka</t>
  </si>
  <si>
    <t xml:space="preserve">Závěrka </t>
  </si>
  <si>
    <t>Závěrka</t>
  </si>
  <si>
    <t>Plnění</t>
  </si>
  <si>
    <t>měsíc</t>
  </si>
  <si>
    <t>Uprav. R.</t>
  </si>
  <si>
    <t>Schvál. R.</t>
  </si>
  <si>
    <t>v  tisicích Kč, bez des.míst</t>
  </si>
  <si>
    <t xml:space="preserve">Příspěvková organizace:   </t>
  </si>
  <si>
    <t>Vypracovat stručný komentář mimořádných vlivů, pohledávek a závazků majících podstatný vliv na průběžné hospodaření.</t>
  </si>
  <si>
    <t>Stálá aktiva</t>
  </si>
  <si>
    <t>Oprávky ke stálým aktivům</t>
  </si>
  <si>
    <t>k 30.06.</t>
  </si>
  <si>
    <t>k 30.09.</t>
  </si>
  <si>
    <t>Jmění a upravující položky</t>
  </si>
  <si>
    <t>40x</t>
  </si>
  <si>
    <t>r. 2024</t>
  </si>
  <si>
    <t>r. 2025</t>
  </si>
  <si>
    <t>Pasport vybraných rozvahových a výsledovkových položek - HODNOCENÍ - rok 2025</t>
  </si>
  <si>
    <t>108 - Městské muzeum a galerie Břeclav, příspěvková organizace</t>
  </si>
  <si>
    <t>Zpracoval:    Ing. Marcela Hipská</t>
  </si>
  <si>
    <t>Schválil:      Ing. Petr Dlouhý</t>
  </si>
  <si>
    <t xml:space="preserve"> ř.24 "Dotace a výpomoci celkem" obsahuje kromě jiných dotací také výnosy z investičních transferů</t>
  </si>
  <si>
    <t>Pozn.:</t>
  </si>
  <si>
    <t xml:space="preserve"> ř.26 "Dotace a výpomoci-z rozpočtu ÚSC provozní" představuje účet 672, ale bez jiných dotací a investičních transferů </t>
  </si>
  <si>
    <t>216 - Městská knihovna Břeclav, příspěvková organizace</t>
  </si>
  <si>
    <t>Zpracoval: Klučková Iveta - ekonom MK Břeclav</t>
  </si>
  <si>
    <t>Schválil: Mgr. Jaroslav Čech - ředitel MK Břeclav</t>
  </si>
  <si>
    <t>226 - Tereza Břeclav, příspěvková organizace</t>
  </si>
  <si>
    <t>Zpracoval: Hana Málková</t>
  </si>
  <si>
    <t>Schválil: Ing. Radek Hrdina</t>
  </si>
  <si>
    <t>227- Domov seniorů Břeclav, příspěvková organizace</t>
  </si>
  <si>
    <t>Zpracoval: Ing. Pardovská M.</t>
  </si>
  <si>
    <t>Schválil: PhDr. Malinkovič D.</t>
  </si>
  <si>
    <t xml:space="preserve">Rozdíl mezi účtem 67X a 672 28 tis - jedná se o časové rozlišení transferu </t>
  </si>
  <si>
    <t>Příspěvek města 30 442 000</t>
  </si>
  <si>
    <t>JMK § 105 3 588 900</t>
  </si>
  <si>
    <t>JMK § 101a 39 276 500</t>
  </si>
  <si>
    <t>310 - Technické služby Břeclav, příspěvková organizace</t>
  </si>
  <si>
    <t>02x</t>
  </si>
  <si>
    <t>08x</t>
  </si>
  <si>
    <t>Zpracoval: Kočíková Simona</t>
  </si>
  <si>
    <t>Schválil: Ing. Karel Osička, MBA</t>
  </si>
  <si>
    <t>4002 Mateřská škola Břeclav, Břetislavova 6, příspěvková organizace</t>
  </si>
  <si>
    <t>Zpracoval: Ing. Krejčiříková</t>
  </si>
  <si>
    <t>Schválil: L.Čudová</t>
  </si>
  <si>
    <t>Číslo - 4004, Mateřská škola Břeclav, Hřbitovní 8, příspěvková organizace</t>
  </si>
  <si>
    <t>Zpracoval: Trněná</t>
  </si>
  <si>
    <t>Schválil: Mgr. Jitka Kocábová</t>
  </si>
  <si>
    <t xml:space="preserve"> 4005 Mateřská škola Břeclav, Na Valtické 727, příspěvková organizace</t>
  </si>
  <si>
    <t xml:space="preserve">Organizace má k 31.3.2025 záporný VH:  v lednu 2025 byla provedena oprava elektronického zabezpečení budovy ve výši 73 618,- Kč, oprava videotelefonu ve výši 8 337,- Kč, porevizní opravy elektr.instalace 7 594,- Kč, pořízeny úklidové a čistící prostředky </t>
  </si>
  <si>
    <t xml:space="preserve">na pololetí, pořízena nová telefonní ústředna v MŠ á 6 355,- Kč, uhrazeny odpady na celý rok 2025. V následujícím čtvrtletí by se měly náklady a výnosy vyrovnat. </t>
  </si>
  <si>
    <t>Zpracoval:  Olga Strachová, Alena Olejníková</t>
  </si>
  <si>
    <t>Schválil:   Bc. Adéla Chlupová</t>
  </si>
  <si>
    <t>4007, Mateřská škola Břeclav, U Splavu 2765, příspěvková organizace</t>
  </si>
  <si>
    <t>Schválil: Z. Krutišová</t>
  </si>
  <si>
    <t>Pasport vybraných rozvahových a výsledovkových položek - HODNOCENÍ - rok 2024</t>
  </si>
  <si>
    <t>4010 Mateřská škola Břeclav, Okružní 7, příspěvková organizace</t>
  </si>
  <si>
    <t>r. 2023</t>
  </si>
  <si>
    <t>Zpracoval: Ing. Markéta Hladká, dne 14.4.2024</t>
  </si>
  <si>
    <t>Schválil:  Mgr. Zdeňka Stanická</t>
  </si>
  <si>
    <t>4011 - Mateřská škola Břeclav, Osvobození 1, příspěvková organizace</t>
  </si>
  <si>
    <t>Zpracoval: Ing. Markéta Hladká, dne 14.4.2025</t>
  </si>
  <si>
    <t>Schválil:  Bc. Eva Čevelová</t>
  </si>
  <si>
    <t>4204 - Základní škola Břeclav, Komenského 2, příspěvková organizace</t>
  </si>
  <si>
    <t>Zpracoval: Denisa Úprková</t>
  </si>
  <si>
    <t>Schválil: Mgr. Yveta Polanská</t>
  </si>
  <si>
    <t>Číslo - 4205, ZŠ a MŠ Břeclav, Kpt. Nálepky 7, příspěvková organizace</t>
  </si>
  <si>
    <t>Výsledek hospodaření je kladný z důvodu plánování oprav a vybavení organizace na letní měsíce - období hlavních prázdnin.</t>
  </si>
  <si>
    <t>Zpracovala: Ing. Olga Rajnochová</t>
  </si>
  <si>
    <t>Schválila: Mgr. Jitka Šaierová</t>
  </si>
  <si>
    <t xml:space="preserve"> 4206 - Základní škola a Mateřská škola Břeclav, Kupkova 1, příspěvková organizace</t>
  </si>
  <si>
    <r>
      <t xml:space="preserve">Komentář: </t>
    </r>
    <r>
      <rPr>
        <sz val="10"/>
        <rFont val="Arial"/>
        <family val="2"/>
        <charset val="238"/>
      </rPr>
      <t>Řádek č. 36 vykazuje zápornou hodnotu z důvodu účtování o aktivaci VP služeb, která převyšuje součet ostatních nákladů, které mají být v tomto řádku promítnuty.</t>
    </r>
  </si>
  <si>
    <t>Zpracoval: Ing. Ilona Wozarová</t>
  </si>
  <si>
    <t>Schválil: Mgr. Helena Ondrejková</t>
  </si>
  <si>
    <t>4207 - Základní škola Břeclav, Na Valtické 31 A, příspěvková organizace</t>
  </si>
  <si>
    <t>Komentář: V ostatních nákladech (účet 516) je zachycena vnitropod. aktivace služeb v souvislosti se stravováním zaměstnanců.</t>
  </si>
  <si>
    <t>Zpracoval: I. Frýbertová, ekonomka školy</t>
  </si>
  <si>
    <t>Schválil: Mgr. Michal Škamrada, ředitel školy</t>
  </si>
  <si>
    <t>Příspěvková organizace:</t>
  </si>
  <si>
    <t xml:space="preserve"> </t>
  </si>
  <si>
    <t>4209 Základní škola Břeclav, Slovácká 40, příspěvková organizace</t>
  </si>
  <si>
    <t>Zpracoval: Menšíková J.</t>
  </si>
  <si>
    <t>Schválil: Mgr. Janošek M.</t>
  </si>
  <si>
    <t>4211 - Základní škola Jana Noháče, Břeclav, Školní 16, příspěvková organizace</t>
  </si>
  <si>
    <t>Zpracoval: Ing. Markéta Hladká, dne 11.4.2025</t>
  </si>
  <si>
    <t xml:space="preserve">Schválil:  Mgr. Marcela Minaříková </t>
  </si>
  <si>
    <t>Číslo 4306, Základní umělecká škola Břeclav, Křížkovského 642/4, příspěvková organizace</t>
  </si>
  <si>
    <t>Schválil: Radek Pudelka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</si>
</sst>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č_-;\-* #,##0.00\ _K_č_-;_-* &quot;-&quot;??\ _K_č_-;_-@_-"/>
    <numFmt numFmtId="164" formatCode="#,##0.0"/>
    <numFmt numFmtId="165" formatCode="0.0"/>
    <numFmt numFmtId="166" formatCode="#,##0.0;[Red]#,##0.0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b/>
      <i/>
      <sz val="12"/>
      <name val="Arial"/>
      <family val="2"/>
      <charset val="238"/>
    </font>
    <font>
      <b/>
      <i/>
      <sz val="10"/>
      <name val="Arial CE"/>
      <family val="2"/>
      <charset val="238"/>
    </font>
    <font>
      <b/>
      <i/>
      <sz val="11"/>
      <name val="Arial"/>
      <family val="2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b/>
      <i/>
      <sz val="11"/>
      <name val="Arial CE"/>
      <family val="2"/>
      <charset val="238"/>
    </font>
    <font>
      <b/>
      <sz val="12"/>
      <color indexed="22"/>
      <name val="Arial CE"/>
      <charset val="238"/>
    </font>
    <font>
      <b/>
      <sz val="14"/>
      <name val="Arial CE"/>
      <charset val="238"/>
    </font>
    <font>
      <b/>
      <i/>
      <sz val="18"/>
      <name val="Calibri"/>
      <family val="2"/>
      <charset val="238"/>
      <scheme val="minor"/>
    </font>
    <font>
      <b/>
      <i/>
      <sz val="14"/>
      <name val="Arial"/>
      <family val="2"/>
      <charset val="238"/>
    </font>
    <font>
      <b/>
      <i/>
      <u/>
      <sz val="11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 applyProtection="0"/>
    <xf numFmtId="0" fontId="2" fillId="0" borderId="0"/>
    <xf numFmtId="43" fontId="3" fillId="0" borderId="0" applyFont="0" applyFill="0" applyBorder="0" applyAlignment="0" applyProtection="0"/>
    <xf numFmtId="0" fontId="1" fillId="0" borderId="0"/>
    <xf numFmtId="0" fontId="9" fillId="0" borderId="0"/>
    <xf numFmtId="9" fontId="3" fillId="0" borderId="0" applyFill="0" applyBorder="0" applyAlignment="0" applyProtection="0"/>
    <xf numFmtId="0" fontId="3" fillId="0" borderId="0"/>
  </cellStyleXfs>
  <cellXfs count="299">
    <xf numFmtId="0" fontId="0" fillId="0" borderId="0" xfId="0"/>
    <xf numFmtId="0" fontId="3" fillId="0" borderId="0" xfId="7"/>
    <xf numFmtId="3" fontId="3" fillId="0" borderId="0" xfId="7" applyNumberFormat="1"/>
    <xf numFmtId="0" fontId="3" fillId="0" borderId="0" xfId="7" applyAlignment="1">
      <alignment horizontal="center"/>
    </xf>
    <xf numFmtId="3" fontId="3" fillId="0" borderId="27" xfId="7" applyNumberFormat="1" applyBorder="1" applyAlignment="1">
      <alignment horizontal="right"/>
    </xf>
    <xf numFmtId="3" fontId="5" fillId="4" borderId="6" xfId="7" applyNumberFormat="1" applyFont="1" applyFill="1" applyBorder="1" applyAlignment="1">
      <alignment horizontal="right"/>
    </xf>
    <xf numFmtId="3" fontId="5" fillId="4" borderId="5" xfId="7" applyNumberFormat="1" applyFont="1" applyFill="1" applyBorder="1" applyAlignment="1">
      <alignment horizontal="right"/>
    </xf>
    <xf numFmtId="3" fontId="5" fillId="4" borderId="3" xfId="7" applyNumberFormat="1" applyFont="1" applyFill="1" applyBorder="1" applyAlignment="1">
      <alignment horizontal="right"/>
    </xf>
    <xf numFmtId="3" fontId="5" fillId="4" borderId="7" xfId="7" applyNumberFormat="1" applyFont="1" applyFill="1" applyBorder="1" applyAlignment="1">
      <alignment horizontal="right"/>
    </xf>
    <xf numFmtId="3" fontId="5" fillId="0" borderId="1" xfId="7" applyNumberFormat="1" applyFont="1" applyBorder="1" applyAlignment="1">
      <alignment horizontal="right"/>
    </xf>
    <xf numFmtId="0" fontId="5" fillId="4" borderId="21" xfId="7" applyFont="1" applyFill="1" applyBorder="1" applyAlignment="1">
      <alignment horizontal="center"/>
    </xf>
    <xf numFmtId="0" fontId="5" fillId="4" borderId="2" xfId="7" applyFont="1" applyFill="1" applyBorder="1" applyAlignment="1">
      <alignment horizontal="center"/>
    </xf>
    <xf numFmtId="3" fontId="5" fillId="3" borderId="19" xfId="7" applyNumberFormat="1" applyFont="1" applyFill="1" applyBorder="1" applyAlignment="1">
      <alignment horizontal="center"/>
    </xf>
    <xf numFmtId="0" fontId="5" fillId="4" borderId="18" xfId="7" applyFont="1" applyFill="1" applyBorder="1" applyAlignment="1">
      <alignment horizontal="center"/>
    </xf>
    <xf numFmtId="0" fontId="5" fillId="4" borderId="1" xfId="7" applyFont="1" applyFill="1" applyBorder="1" applyAlignment="1">
      <alignment horizontal="center"/>
    </xf>
    <xf numFmtId="3" fontId="5" fillId="0" borderId="0" xfId="7" applyNumberFormat="1" applyFont="1"/>
    <xf numFmtId="0" fontId="12" fillId="0" borderId="0" xfId="7" applyFont="1" applyAlignment="1">
      <alignment horizontal="center"/>
    </xf>
    <xf numFmtId="0" fontId="6" fillId="0" borderId="0" xfId="1" applyFont="1" applyAlignment="1">
      <alignment horizontal="right"/>
    </xf>
    <xf numFmtId="0" fontId="3" fillId="2" borderId="0" xfId="0" applyFont="1" applyFill="1" applyAlignment="1" applyProtection="1">
      <alignment horizontal="right" wrapText="1"/>
      <protection locked="0"/>
    </xf>
    <xf numFmtId="0" fontId="4" fillId="0" borderId="0" xfId="7" applyFont="1"/>
    <xf numFmtId="0" fontId="4" fillId="0" borderId="0" xfId="7" applyFont="1" applyAlignment="1">
      <alignment horizontal="center"/>
    </xf>
    <xf numFmtId="3" fontId="4" fillId="0" borderId="0" xfId="7" applyNumberFormat="1" applyFont="1"/>
    <xf numFmtId="164" fontId="3" fillId="0" borderId="16" xfId="7" applyNumberFormat="1" applyBorder="1" applyAlignment="1">
      <alignment horizontal="right"/>
    </xf>
    <xf numFmtId="3" fontId="5" fillId="6" borderId="7" xfId="7" applyNumberFormat="1" applyFont="1" applyFill="1" applyBorder="1" applyAlignment="1">
      <alignment horizontal="right"/>
    </xf>
    <xf numFmtId="3" fontId="5" fillId="6" borderId="25" xfId="7" applyNumberFormat="1" applyFont="1" applyFill="1" applyBorder="1" applyAlignment="1" applyProtection="1">
      <alignment horizontal="right"/>
      <protection locked="0"/>
    </xf>
    <xf numFmtId="3" fontId="5" fillId="6" borderId="26" xfId="7" applyNumberFormat="1" applyFont="1" applyFill="1" applyBorder="1" applyAlignment="1">
      <alignment horizontal="right"/>
    </xf>
    <xf numFmtId="2" fontId="3" fillId="0" borderId="9" xfId="7" applyNumberFormat="1" applyBorder="1" applyAlignment="1">
      <alignment horizontal="right"/>
    </xf>
    <xf numFmtId="2" fontId="5" fillId="0" borderId="29" xfId="7" applyNumberFormat="1" applyFont="1" applyBorder="1" applyAlignment="1">
      <alignment horizontal="right"/>
    </xf>
    <xf numFmtId="3" fontId="3" fillId="0" borderId="0" xfId="7" applyNumberFormat="1" applyAlignment="1">
      <alignment horizontal="right"/>
    </xf>
    <xf numFmtId="3" fontId="5" fillId="6" borderId="1" xfId="7" applyNumberFormat="1" applyFont="1" applyFill="1" applyBorder="1" applyAlignment="1">
      <alignment horizontal="center"/>
    </xf>
    <xf numFmtId="3" fontId="9" fillId="0" borderId="4" xfId="7" applyNumberFormat="1" applyFont="1" applyBorder="1" applyAlignment="1">
      <alignment horizontal="right"/>
    </xf>
    <xf numFmtId="3" fontId="9" fillId="0" borderId="5" xfId="7" applyNumberFormat="1" applyFont="1" applyBorder="1" applyAlignment="1">
      <alignment horizontal="right"/>
    </xf>
    <xf numFmtId="3" fontId="9" fillId="0" borderId="3" xfId="7" applyNumberFormat="1" applyFont="1" applyBorder="1" applyAlignment="1">
      <alignment horizontal="right"/>
    </xf>
    <xf numFmtId="3" fontId="9" fillId="0" borderId="6" xfId="7" applyNumberFormat="1" applyFont="1" applyBorder="1" applyAlignment="1">
      <alignment horizontal="right"/>
    </xf>
    <xf numFmtId="0" fontId="3" fillId="0" borderId="0" xfId="7" applyAlignment="1">
      <alignment horizontal="left" indent="1"/>
    </xf>
    <xf numFmtId="0" fontId="15" fillId="0" borderId="0" xfId="7" applyFont="1" applyAlignment="1">
      <alignment horizontal="left" indent="1"/>
    </xf>
    <xf numFmtId="0" fontId="10" fillId="0" borderId="0" xfId="7" applyFont="1" applyAlignment="1">
      <alignment horizontal="left" indent="1"/>
    </xf>
    <xf numFmtId="0" fontId="5" fillId="0" borderId="0" xfId="7" applyFont="1" applyAlignment="1">
      <alignment horizontal="left" indent="1"/>
    </xf>
    <xf numFmtId="0" fontId="13" fillId="0" borderId="0" xfId="7" applyFont="1" applyAlignment="1">
      <alignment horizontal="left" indent="1"/>
    </xf>
    <xf numFmtId="0" fontId="7" fillId="3" borderId="20" xfId="7" applyFont="1" applyFill="1" applyBorder="1" applyAlignment="1">
      <alignment horizontal="left" indent="1"/>
    </xf>
    <xf numFmtId="0" fontId="7" fillId="0" borderId="27" xfId="7" applyFont="1" applyBorder="1" applyAlignment="1">
      <alignment horizontal="left" indent="1"/>
    </xf>
    <xf numFmtId="0" fontId="7" fillId="0" borderId="9" xfId="7" applyFont="1" applyBorder="1" applyAlignment="1">
      <alignment horizontal="left" indent="1"/>
    </xf>
    <xf numFmtId="0" fontId="7" fillId="0" borderId="8" xfId="7" applyFont="1" applyBorder="1" applyAlignment="1">
      <alignment horizontal="left" indent="1"/>
    </xf>
    <xf numFmtId="0" fontId="7" fillId="0" borderId="13" xfId="7" applyFont="1" applyBorder="1" applyAlignment="1">
      <alignment horizontal="left" indent="1"/>
    </xf>
    <xf numFmtId="0" fontId="7" fillId="4" borderId="24" xfId="7" applyFont="1" applyFill="1" applyBorder="1" applyAlignment="1">
      <alignment horizontal="left" indent="1"/>
    </xf>
    <xf numFmtId="0" fontId="7" fillId="0" borderId="4" xfId="7" applyFont="1" applyBorder="1" applyAlignment="1">
      <alignment horizontal="left" indent="1"/>
    </xf>
    <xf numFmtId="0" fontId="16" fillId="0" borderId="0" xfId="7" applyFont="1" applyAlignment="1">
      <alignment horizontal="left" indent="1"/>
    </xf>
    <xf numFmtId="0" fontId="11" fillId="0" borderId="0" xfId="7" applyFont="1" applyAlignment="1">
      <alignment horizontal="left" indent="1"/>
    </xf>
    <xf numFmtId="0" fontId="8" fillId="0" borderId="0" xfId="7" applyFont="1" applyAlignment="1">
      <alignment horizontal="left" indent="1"/>
    </xf>
    <xf numFmtId="0" fontId="3" fillId="3" borderId="16" xfId="7" applyFill="1" applyBorder="1" applyAlignment="1">
      <alignment horizontal="left" indent="1"/>
    </xf>
    <xf numFmtId="0" fontId="3" fillId="3" borderId="1" xfId="7" applyFill="1" applyBorder="1" applyAlignment="1">
      <alignment horizontal="center"/>
    </xf>
    <xf numFmtId="0" fontId="3" fillId="3" borderId="2" xfId="7" applyFill="1" applyBorder="1" applyAlignment="1">
      <alignment horizontal="center"/>
    </xf>
    <xf numFmtId="3" fontId="3" fillId="3" borderId="7" xfId="7" applyNumberFormat="1" applyFill="1" applyBorder="1" applyAlignment="1">
      <alignment horizontal="center"/>
    </xf>
    <xf numFmtId="3" fontId="3" fillId="3" borderId="19" xfId="7" applyNumberFormat="1" applyFill="1" applyBorder="1" applyAlignment="1">
      <alignment horizontal="center"/>
    </xf>
    <xf numFmtId="0" fontId="3" fillId="3" borderId="3" xfId="7" applyFill="1" applyBorder="1" applyAlignment="1">
      <alignment horizontal="center"/>
    </xf>
    <xf numFmtId="165" fontId="3" fillId="0" borderId="1" xfId="7" applyNumberFormat="1" applyBorder="1" applyAlignment="1">
      <alignment horizontal="center"/>
    </xf>
    <xf numFmtId="3" fontId="3" fillId="0" borderId="1" xfId="7" applyNumberFormat="1" applyBorder="1" applyAlignment="1" applyProtection="1">
      <alignment horizontal="right"/>
      <protection locked="0"/>
    </xf>
    <xf numFmtId="0" fontId="3" fillId="0" borderId="0" xfId="7" applyAlignment="1">
      <alignment horizontal="right"/>
    </xf>
    <xf numFmtId="165" fontId="3" fillId="0" borderId="29" xfId="7" applyNumberFormat="1" applyBorder="1" applyAlignment="1">
      <alignment horizontal="center"/>
    </xf>
    <xf numFmtId="3" fontId="3" fillId="0" borderId="5" xfId="7" applyNumberFormat="1" applyBorder="1" applyAlignment="1">
      <alignment horizontal="center"/>
    </xf>
    <xf numFmtId="3" fontId="3" fillId="0" borderId="3" xfId="7" applyNumberFormat="1" applyBorder="1" applyAlignment="1">
      <alignment horizontal="center"/>
    </xf>
    <xf numFmtId="3" fontId="5" fillId="6" borderId="24" xfId="7" applyNumberFormat="1" applyFont="1" applyFill="1" applyBorder="1" applyAlignment="1">
      <alignment horizontal="right"/>
    </xf>
    <xf numFmtId="3" fontId="3" fillId="6" borderId="7" xfId="7" applyNumberFormat="1" applyFill="1" applyBorder="1" applyAlignment="1" applyProtection="1">
      <alignment horizontal="right"/>
      <protection locked="0"/>
    </xf>
    <xf numFmtId="3" fontId="3" fillId="6" borderId="26" xfId="7" applyNumberFormat="1" applyFill="1" applyBorder="1" applyAlignment="1" applyProtection="1">
      <alignment horizontal="right"/>
      <protection locked="0"/>
    </xf>
    <xf numFmtId="0" fontId="3" fillId="6" borderId="7" xfId="7" applyFill="1" applyBorder="1" applyAlignment="1">
      <alignment horizontal="right"/>
    </xf>
    <xf numFmtId="3" fontId="3" fillId="0" borderId="28" xfId="7" applyNumberFormat="1" applyBorder="1" applyAlignment="1">
      <alignment horizontal="center"/>
    </xf>
    <xf numFmtId="3" fontId="3" fillId="0" borderId="29" xfId="7" applyNumberFormat="1" applyBorder="1" applyAlignment="1">
      <alignment horizontal="center"/>
    </xf>
    <xf numFmtId="3" fontId="9" fillId="0" borderId="4" xfId="7" applyNumberFormat="1" applyFont="1" applyBorder="1" applyAlignment="1">
      <alignment horizontal="center"/>
    </xf>
    <xf numFmtId="3" fontId="5" fillId="0" borderId="28" xfId="7" applyNumberFormat="1" applyFont="1" applyBorder="1" applyAlignment="1" applyProtection="1">
      <alignment horizontal="right"/>
      <protection locked="0"/>
    </xf>
    <xf numFmtId="3" fontId="9" fillId="0" borderId="5" xfId="7" applyNumberFormat="1" applyFont="1" applyBorder="1" applyAlignment="1">
      <alignment horizontal="center"/>
    </xf>
    <xf numFmtId="3" fontId="5" fillId="0" borderId="5" xfId="7" applyNumberFormat="1" applyFont="1" applyBorder="1" applyAlignment="1" applyProtection="1">
      <alignment horizontal="right"/>
      <protection locked="0"/>
    </xf>
    <xf numFmtId="3" fontId="9" fillId="0" borderId="29" xfId="7" applyNumberFormat="1" applyFont="1" applyBorder="1" applyAlignment="1">
      <alignment horizontal="center"/>
    </xf>
    <xf numFmtId="3" fontId="5" fillId="0" borderId="2" xfId="7" applyNumberFormat="1" applyFont="1" applyBorder="1" applyAlignment="1" applyProtection="1">
      <alignment horizontal="right"/>
      <protection locked="0"/>
    </xf>
    <xf numFmtId="3" fontId="9" fillId="0" borderId="4" xfId="7" applyNumberFormat="1" applyFont="1" applyBorder="1" applyAlignment="1" applyProtection="1">
      <alignment horizontal="right"/>
      <protection locked="0"/>
    </xf>
    <xf numFmtId="3" fontId="9" fillId="0" borderId="5" xfId="7" applyNumberFormat="1" applyFont="1" applyBorder="1" applyAlignment="1" applyProtection="1">
      <alignment horizontal="right"/>
      <protection locked="0"/>
    </xf>
    <xf numFmtId="3" fontId="9" fillId="0" borderId="6" xfId="7" applyNumberFormat="1" applyFont="1" applyBorder="1" applyAlignment="1">
      <alignment horizontal="center"/>
    </xf>
    <xf numFmtId="3" fontId="9" fillId="0" borderId="3" xfId="7" applyNumberFormat="1" applyFont="1" applyBorder="1" applyAlignment="1" applyProtection="1">
      <alignment horizontal="right"/>
      <protection locked="0"/>
    </xf>
    <xf numFmtId="3" fontId="5" fillId="4" borderId="29" xfId="7" applyNumberFormat="1" applyFont="1" applyFill="1" applyBorder="1" applyAlignment="1">
      <alignment horizontal="right"/>
    </xf>
    <xf numFmtId="3" fontId="5" fillId="4" borderId="7" xfId="7" applyNumberFormat="1" applyFont="1" applyFill="1" applyBorder="1" applyAlignment="1">
      <alignment horizontal="center"/>
    </xf>
    <xf numFmtId="3" fontId="5" fillId="4" borderId="24" xfId="7" applyNumberFormat="1" applyFont="1" applyFill="1" applyBorder="1" applyAlignment="1">
      <alignment horizontal="right"/>
    </xf>
    <xf numFmtId="3" fontId="5" fillId="4" borderId="25" xfId="7" applyNumberFormat="1" applyFont="1" applyFill="1" applyBorder="1" applyAlignment="1">
      <alignment horizontal="right"/>
    </xf>
    <xf numFmtId="164" fontId="5" fillId="4" borderId="26" xfId="7" applyNumberFormat="1" applyFont="1" applyFill="1" applyBorder="1" applyAlignment="1">
      <alignment horizontal="right"/>
    </xf>
    <xf numFmtId="164" fontId="5" fillId="4" borderId="7" xfId="7" applyNumberFormat="1" applyFont="1" applyFill="1" applyBorder="1" applyAlignment="1">
      <alignment horizontal="right"/>
    </xf>
    <xf numFmtId="3" fontId="9" fillId="0" borderId="28" xfId="7" applyNumberFormat="1" applyFont="1" applyBorder="1" applyAlignment="1" applyProtection="1">
      <alignment horizontal="right"/>
      <protection locked="0"/>
    </xf>
    <xf numFmtId="3" fontId="5" fillId="0" borderId="3" xfId="7" applyNumberFormat="1" applyFont="1" applyBorder="1" applyAlignment="1">
      <alignment horizontal="center"/>
    </xf>
    <xf numFmtId="3" fontId="5" fillId="0" borderId="20" xfId="7" applyNumberFormat="1" applyFont="1" applyBorder="1" applyAlignment="1" applyProtection="1">
      <alignment horizontal="right"/>
      <protection locked="0"/>
    </xf>
    <xf numFmtId="3" fontId="3" fillId="0" borderId="3" xfId="7" applyNumberFormat="1" applyBorder="1" applyAlignment="1">
      <alignment horizontal="right"/>
    </xf>
    <xf numFmtId="0" fontId="3" fillId="0" borderId="3" xfId="7" applyBorder="1" applyAlignment="1">
      <alignment horizontal="right"/>
    </xf>
    <xf numFmtId="164" fontId="5" fillId="0" borderId="26" xfId="7" applyNumberFormat="1" applyFont="1" applyBorder="1" applyAlignment="1">
      <alignment horizontal="right"/>
    </xf>
    <xf numFmtId="0" fontId="7" fillId="4" borderId="16" xfId="7" applyFont="1" applyFill="1" applyBorder="1" applyAlignment="1">
      <alignment horizontal="left" indent="1"/>
    </xf>
    <xf numFmtId="3" fontId="5" fillId="4" borderId="11" xfId="7" applyNumberFormat="1" applyFont="1" applyFill="1" applyBorder="1" applyAlignment="1">
      <alignment horizontal="right"/>
    </xf>
    <xf numFmtId="0" fontId="7" fillId="4" borderId="20" xfId="7" applyFont="1" applyFill="1" applyBorder="1" applyAlignment="1">
      <alignment horizontal="left" indent="1"/>
    </xf>
    <xf numFmtId="3" fontId="5" fillId="4" borderId="2" xfId="7" applyNumberFormat="1" applyFont="1" applyFill="1" applyBorder="1" applyAlignment="1">
      <alignment horizontal="center"/>
    </xf>
    <xf numFmtId="0" fontId="4" fillId="3" borderId="17" xfId="7" applyFont="1" applyFill="1" applyBorder="1"/>
    <xf numFmtId="0" fontId="4" fillId="5" borderId="21" xfId="7" applyFont="1" applyFill="1" applyBorder="1" applyAlignment="1">
      <alignment horizontal="center"/>
    </xf>
    <xf numFmtId="3" fontId="3" fillId="6" borderId="0" xfId="7" applyNumberFormat="1" applyFill="1" applyAlignment="1" applyProtection="1">
      <alignment horizontal="right"/>
      <protection locked="0"/>
    </xf>
    <xf numFmtId="3" fontId="3" fillId="6" borderId="1" xfId="7" applyNumberFormat="1" applyFill="1" applyBorder="1" applyAlignment="1" applyProtection="1">
      <alignment horizontal="right"/>
      <protection locked="0"/>
    </xf>
    <xf numFmtId="3" fontId="3" fillId="6" borderId="23" xfId="7" applyNumberFormat="1" applyFill="1" applyBorder="1" applyAlignment="1" applyProtection="1">
      <alignment horizontal="right"/>
      <protection locked="0"/>
    </xf>
    <xf numFmtId="2" fontId="3" fillId="6" borderId="35" xfId="7" applyNumberFormat="1" applyFill="1" applyBorder="1" applyAlignment="1" applyProtection="1">
      <alignment horizontal="right"/>
      <protection locked="0"/>
    </xf>
    <xf numFmtId="2" fontId="3" fillId="6" borderId="29" xfId="7" applyNumberFormat="1" applyFill="1" applyBorder="1" applyAlignment="1" applyProtection="1">
      <alignment horizontal="right"/>
      <protection locked="0"/>
    </xf>
    <xf numFmtId="3" fontId="3" fillId="6" borderId="32" xfId="7" applyNumberFormat="1" applyFill="1" applyBorder="1" applyAlignment="1" applyProtection="1">
      <alignment horizontal="right"/>
      <protection locked="0"/>
    </xf>
    <xf numFmtId="3" fontId="3" fillId="6" borderId="5" xfId="7" applyNumberFormat="1" applyFill="1" applyBorder="1" applyAlignment="1" applyProtection="1">
      <alignment horizontal="right"/>
      <protection locked="0"/>
    </xf>
    <xf numFmtId="3" fontId="3" fillId="6" borderId="6" xfId="7" applyNumberFormat="1" applyFill="1" applyBorder="1" applyAlignment="1" applyProtection="1">
      <alignment horizontal="right"/>
      <protection locked="0"/>
    </xf>
    <xf numFmtId="3" fontId="3" fillId="6" borderId="15" xfId="7" applyNumberFormat="1" applyFill="1" applyBorder="1" applyAlignment="1" applyProtection="1">
      <alignment horizontal="right"/>
      <protection locked="0"/>
    </xf>
    <xf numFmtId="3" fontId="3" fillId="6" borderId="4" xfId="7" applyNumberFormat="1" applyFill="1" applyBorder="1" applyAlignment="1" applyProtection="1">
      <alignment horizontal="right"/>
      <protection locked="0"/>
    </xf>
    <xf numFmtId="3" fontId="3" fillId="6" borderId="33" xfId="7" applyNumberFormat="1" applyFill="1" applyBorder="1" applyAlignment="1" applyProtection="1">
      <alignment horizontal="right"/>
      <protection locked="0"/>
    </xf>
    <xf numFmtId="3" fontId="3" fillId="6" borderId="37" xfId="7" applyNumberFormat="1" applyFill="1" applyBorder="1" applyAlignment="1" applyProtection="1">
      <alignment horizontal="right"/>
      <protection locked="0"/>
    </xf>
    <xf numFmtId="3" fontId="3" fillId="6" borderId="28" xfId="7" applyNumberFormat="1" applyFill="1" applyBorder="1" applyAlignment="1" applyProtection="1">
      <alignment horizontal="right"/>
      <protection locked="0"/>
    </xf>
    <xf numFmtId="3" fontId="3" fillId="6" borderId="19" xfId="7" applyNumberFormat="1" applyFill="1" applyBorder="1" applyAlignment="1" applyProtection="1">
      <alignment horizontal="right"/>
      <protection locked="0"/>
    </xf>
    <xf numFmtId="3" fontId="3" fillId="6" borderId="29" xfId="7" applyNumberFormat="1" applyFill="1" applyBorder="1" applyAlignment="1" applyProtection="1">
      <alignment horizontal="right"/>
      <protection locked="0"/>
    </xf>
    <xf numFmtId="3" fontId="3" fillId="6" borderId="35" xfId="7" applyNumberFormat="1" applyFill="1" applyBorder="1" applyAlignment="1" applyProtection="1">
      <alignment horizontal="right"/>
      <protection locked="0"/>
    </xf>
    <xf numFmtId="3" fontId="5" fillId="6" borderId="25" xfId="7" applyNumberFormat="1" applyFont="1" applyFill="1" applyBorder="1" applyAlignment="1">
      <alignment horizontal="right"/>
    </xf>
    <xf numFmtId="3" fontId="5" fillId="6" borderId="34" xfId="7" applyNumberFormat="1" applyFont="1" applyFill="1" applyBorder="1" applyAlignment="1">
      <alignment horizontal="right"/>
    </xf>
    <xf numFmtId="0" fontId="3" fillId="6" borderId="28" xfId="7" applyFill="1" applyBorder="1" applyAlignment="1">
      <alignment horizontal="right"/>
    </xf>
    <xf numFmtId="3" fontId="5" fillId="6" borderId="18" xfId="7" applyNumberFormat="1" applyFont="1" applyFill="1" applyBorder="1" applyAlignment="1">
      <alignment horizontal="right"/>
    </xf>
    <xf numFmtId="0" fontId="3" fillId="6" borderId="6" xfId="7" applyFill="1" applyBorder="1" applyAlignment="1">
      <alignment horizontal="right"/>
    </xf>
    <xf numFmtId="3" fontId="5" fillId="6" borderId="30" xfId="7" applyNumberFormat="1" applyFont="1" applyFill="1" applyBorder="1" applyAlignment="1">
      <alignment horizontal="right"/>
    </xf>
    <xf numFmtId="3" fontId="5" fillId="6" borderId="14" xfId="7" applyNumberFormat="1" applyFont="1" applyFill="1" applyBorder="1" applyAlignment="1">
      <alignment horizontal="right"/>
    </xf>
    <xf numFmtId="0" fontId="3" fillId="6" borderId="5" xfId="7" applyFill="1" applyBorder="1" applyAlignment="1">
      <alignment horizontal="right"/>
    </xf>
    <xf numFmtId="0" fontId="3" fillId="6" borderId="29" xfId="7" applyFill="1" applyBorder="1" applyAlignment="1">
      <alignment horizontal="right"/>
    </xf>
    <xf numFmtId="3" fontId="5" fillId="6" borderId="22" xfId="7" applyNumberFormat="1" applyFont="1" applyFill="1" applyBorder="1" applyAlignment="1">
      <alignment horizontal="right"/>
    </xf>
    <xf numFmtId="0" fontId="3" fillId="6" borderId="4" xfId="7" applyFill="1" applyBorder="1" applyAlignment="1">
      <alignment horizontal="right"/>
    </xf>
    <xf numFmtId="3" fontId="5" fillId="6" borderId="36" xfId="7" applyNumberFormat="1" applyFont="1" applyFill="1" applyBorder="1" applyAlignment="1">
      <alignment horizontal="right"/>
    </xf>
    <xf numFmtId="164" fontId="5" fillId="6" borderId="10" xfId="7" applyNumberFormat="1" applyFont="1" applyFill="1" applyBorder="1" applyAlignment="1">
      <alignment horizontal="right"/>
    </xf>
    <xf numFmtId="164" fontId="5" fillId="6" borderId="28" xfId="7" applyNumberFormat="1" applyFont="1" applyFill="1" applyBorder="1" applyAlignment="1">
      <alignment horizontal="right"/>
    </xf>
    <xf numFmtId="164" fontId="5" fillId="6" borderId="14" xfId="7" applyNumberFormat="1" applyFont="1" applyFill="1" applyBorder="1" applyAlignment="1">
      <alignment horizontal="right"/>
    </xf>
    <xf numFmtId="164" fontId="5" fillId="6" borderId="5" xfId="7" applyNumberFormat="1" applyFont="1" applyFill="1" applyBorder="1" applyAlignment="1">
      <alignment horizontal="right"/>
    </xf>
    <xf numFmtId="164" fontId="5" fillId="6" borderId="30" xfId="7" applyNumberFormat="1" applyFont="1" applyFill="1" applyBorder="1" applyAlignment="1">
      <alignment horizontal="right"/>
    </xf>
    <xf numFmtId="164" fontId="5" fillId="6" borderId="29" xfId="7" applyNumberFormat="1" applyFont="1" applyFill="1" applyBorder="1" applyAlignment="1">
      <alignment horizontal="right"/>
    </xf>
    <xf numFmtId="164" fontId="5" fillId="6" borderId="12" xfId="7" applyNumberFormat="1" applyFont="1" applyFill="1" applyBorder="1" applyAlignment="1">
      <alignment horizontal="right"/>
    </xf>
    <xf numFmtId="164" fontId="5" fillId="6" borderId="4" xfId="7" applyNumberFormat="1" applyFont="1" applyFill="1" applyBorder="1" applyAlignment="1">
      <alignment horizontal="right"/>
    </xf>
    <xf numFmtId="164" fontId="5" fillId="6" borderId="36" xfId="7" applyNumberFormat="1" applyFont="1" applyFill="1" applyBorder="1" applyAlignment="1">
      <alignment horizontal="right"/>
    </xf>
    <xf numFmtId="164" fontId="5" fillId="6" borderId="6" xfId="7" applyNumberFormat="1" applyFont="1" applyFill="1" applyBorder="1" applyAlignment="1">
      <alignment horizontal="right"/>
    </xf>
    <xf numFmtId="164" fontId="5" fillId="6" borderId="7" xfId="7" applyNumberFormat="1" applyFont="1" applyFill="1" applyBorder="1" applyAlignment="1">
      <alignment horizontal="right"/>
    </xf>
    <xf numFmtId="164" fontId="5" fillId="6" borderId="26" xfId="7" applyNumberFormat="1" applyFont="1" applyFill="1" applyBorder="1" applyAlignment="1">
      <alignment horizontal="right"/>
    </xf>
    <xf numFmtId="3" fontId="5" fillId="0" borderId="11" xfId="7" applyNumberFormat="1" applyFont="1" applyBorder="1" applyAlignment="1" applyProtection="1">
      <alignment horizontal="right"/>
      <protection locked="0"/>
    </xf>
    <xf numFmtId="3" fontId="5" fillId="0" borderId="13" xfId="7" applyNumberFormat="1" applyFont="1" applyBorder="1" applyAlignment="1" applyProtection="1">
      <alignment horizontal="right"/>
      <protection locked="0"/>
    </xf>
    <xf numFmtId="3" fontId="5" fillId="0" borderId="9" xfId="7" applyNumberFormat="1" applyFont="1" applyBorder="1" applyAlignment="1" applyProtection="1">
      <alignment horizontal="right"/>
      <protection locked="0"/>
    </xf>
    <xf numFmtId="3" fontId="9" fillId="0" borderId="8" xfId="7" applyNumberFormat="1" applyFont="1" applyBorder="1" applyAlignment="1" applyProtection="1">
      <alignment horizontal="right"/>
      <protection locked="0"/>
    </xf>
    <xf numFmtId="3" fontId="9" fillId="0" borderId="13" xfId="7" applyNumberFormat="1" applyFont="1" applyBorder="1" applyAlignment="1" applyProtection="1">
      <alignment horizontal="right"/>
      <protection locked="0"/>
    </xf>
    <xf numFmtId="3" fontId="9" fillId="0" borderId="31" xfId="7" applyNumberFormat="1" applyFont="1" applyBorder="1" applyAlignment="1" applyProtection="1">
      <alignment horizontal="right"/>
      <protection locked="0"/>
    </xf>
    <xf numFmtId="3" fontId="5" fillId="0" borderId="8" xfId="7" applyNumberFormat="1" applyFont="1" applyBorder="1" applyAlignment="1">
      <alignment horizontal="right"/>
    </xf>
    <xf numFmtId="2" fontId="5" fillId="0" borderId="9" xfId="7" applyNumberFormat="1" applyFont="1" applyBorder="1" applyAlignment="1">
      <alignment horizontal="right"/>
    </xf>
    <xf numFmtId="0" fontId="5" fillId="6" borderId="1" xfId="7" applyFont="1" applyFill="1" applyBorder="1" applyAlignment="1">
      <alignment horizontal="center"/>
    </xf>
    <xf numFmtId="0" fontId="5" fillId="6" borderId="18" xfId="7" applyFont="1" applyFill="1" applyBorder="1" applyAlignment="1">
      <alignment horizontal="center"/>
    </xf>
    <xf numFmtId="0" fontId="5" fillId="6" borderId="2" xfId="7" applyFont="1" applyFill="1" applyBorder="1" applyAlignment="1">
      <alignment horizontal="center"/>
    </xf>
    <xf numFmtId="0" fontId="5" fillId="6" borderId="21" xfId="7" applyFont="1" applyFill="1" applyBorder="1" applyAlignment="1">
      <alignment horizontal="center"/>
    </xf>
    <xf numFmtId="3" fontId="5" fillId="6" borderId="8" xfId="7" applyNumberFormat="1" applyFont="1" applyFill="1" applyBorder="1" applyAlignment="1">
      <alignment horizontal="right"/>
    </xf>
    <xf numFmtId="3" fontId="5" fillId="6" borderId="13" xfId="7" applyNumberFormat="1" applyFont="1" applyFill="1" applyBorder="1" applyAlignment="1">
      <alignment horizontal="right"/>
    </xf>
    <xf numFmtId="3" fontId="5" fillId="6" borderId="31" xfId="7" applyNumberFormat="1" applyFont="1" applyFill="1" applyBorder="1" applyAlignment="1">
      <alignment horizontal="right"/>
    </xf>
    <xf numFmtId="3" fontId="5" fillId="4" borderId="13" xfId="7" applyNumberFormat="1" applyFont="1" applyFill="1" applyBorder="1" applyAlignment="1">
      <alignment horizontal="right"/>
    </xf>
    <xf numFmtId="3" fontId="5" fillId="4" borderId="9" xfId="7" applyNumberFormat="1" applyFont="1" applyFill="1" applyBorder="1" applyAlignment="1">
      <alignment horizontal="right"/>
    </xf>
    <xf numFmtId="3" fontId="5" fillId="0" borderId="16" xfId="7" applyNumberFormat="1" applyFont="1" applyBorder="1" applyAlignment="1">
      <alignment horizontal="right"/>
    </xf>
    <xf numFmtId="165" fontId="5" fillId="4" borderId="27" xfId="7" applyNumberFormat="1" applyFont="1" applyFill="1" applyBorder="1" applyAlignment="1">
      <alignment horizontal="right"/>
    </xf>
    <xf numFmtId="165" fontId="5" fillId="6" borderId="9" xfId="7" applyNumberFormat="1" applyFont="1" applyFill="1" applyBorder="1" applyAlignment="1">
      <alignment horizontal="right"/>
    </xf>
    <xf numFmtId="3" fontId="5" fillId="4" borderId="27" xfId="7" applyNumberFormat="1" applyFont="1" applyFill="1" applyBorder="1" applyAlignment="1">
      <alignment horizontal="right"/>
    </xf>
    <xf numFmtId="3" fontId="5" fillId="4" borderId="31" xfId="7" applyNumberFormat="1" applyFont="1" applyFill="1" applyBorder="1" applyAlignment="1">
      <alignment horizontal="right"/>
    </xf>
    <xf numFmtId="3" fontId="5" fillId="4" borderId="1" xfId="7" applyNumberFormat="1" applyFont="1" applyFill="1" applyBorder="1" applyAlignment="1">
      <alignment horizontal="right"/>
    </xf>
    <xf numFmtId="166" fontId="5" fillId="4" borderId="28" xfId="7" applyNumberFormat="1" applyFont="1" applyFill="1" applyBorder="1" applyAlignment="1">
      <alignment horizontal="right"/>
    </xf>
    <xf numFmtId="166" fontId="5" fillId="4" borderId="5" xfId="7" applyNumberFormat="1" applyFont="1" applyFill="1" applyBorder="1" applyAlignment="1">
      <alignment horizontal="right"/>
    </xf>
    <xf numFmtId="166" fontId="5" fillId="4" borderId="29" xfId="7" applyNumberFormat="1" applyFont="1" applyFill="1" applyBorder="1" applyAlignment="1">
      <alignment horizontal="right"/>
    </xf>
    <xf numFmtId="166" fontId="5" fillId="4" borderId="3" xfId="7" applyNumberFormat="1" applyFont="1" applyFill="1" applyBorder="1" applyAlignment="1">
      <alignment horizontal="right"/>
    </xf>
    <xf numFmtId="166" fontId="5" fillId="0" borderId="28" xfId="7" applyNumberFormat="1" applyFont="1" applyBorder="1" applyAlignment="1">
      <alignment horizontal="right"/>
    </xf>
    <xf numFmtId="166" fontId="5" fillId="4" borderId="4" xfId="7" applyNumberFormat="1" applyFont="1" applyFill="1" applyBorder="1" applyAlignment="1">
      <alignment horizontal="right"/>
    </xf>
    <xf numFmtId="3" fontId="9" fillId="0" borderId="14" xfId="7" applyNumberFormat="1" applyFont="1" applyBorder="1" applyAlignment="1">
      <alignment horizontal="right"/>
    </xf>
    <xf numFmtId="3" fontId="9" fillId="0" borderId="22" xfId="7" applyNumberFormat="1" applyFont="1" applyBorder="1" applyAlignment="1">
      <alignment horizontal="right"/>
    </xf>
    <xf numFmtId="3" fontId="9" fillId="0" borderId="36" xfId="7" applyNumberFormat="1" applyFont="1" applyBorder="1" applyAlignment="1">
      <alignment horizontal="right"/>
    </xf>
    <xf numFmtId="3" fontId="9" fillId="0" borderId="28" xfId="7" applyNumberFormat="1" applyFont="1" applyBorder="1" applyAlignment="1">
      <alignment horizontal="right"/>
    </xf>
    <xf numFmtId="3" fontId="9" fillId="0" borderId="29" xfId="7" applyNumberFormat="1" applyFont="1" applyBorder="1" applyAlignment="1">
      <alignment horizontal="right"/>
    </xf>
    <xf numFmtId="0" fontId="3" fillId="0" borderId="0" xfId="7" applyFill="1"/>
    <xf numFmtId="0" fontId="3" fillId="0" borderId="0" xfId="7" applyAlignment="1">
      <alignment horizontal="right"/>
    </xf>
    <xf numFmtId="0" fontId="14" fillId="0" borderId="0" xfId="7" applyFont="1" applyAlignment="1">
      <alignment horizontal="right"/>
    </xf>
    <xf numFmtId="0" fontId="3" fillId="0" borderId="0" xfId="7" applyAlignment="1">
      <alignment horizontal="right"/>
    </xf>
    <xf numFmtId="3" fontId="5" fillId="3" borderId="24" xfId="7" applyNumberFormat="1" applyFont="1" applyFill="1" applyBorder="1" applyAlignment="1">
      <alignment horizontal="center"/>
    </xf>
    <xf numFmtId="0" fontId="3" fillId="0" borderId="25" xfId="7" applyBorder="1"/>
    <xf numFmtId="0" fontId="3" fillId="0" borderId="26" xfId="7" applyBorder="1"/>
    <xf numFmtId="0" fontId="18" fillId="5" borderId="24" xfId="7" applyFont="1" applyFill="1" applyBorder="1" applyAlignment="1">
      <alignment horizontal="left" vertical="center" indent="1"/>
    </xf>
    <xf numFmtId="0" fontId="17" fillId="5" borderId="25" xfId="0" applyFont="1" applyFill="1" applyBorder="1" applyAlignment="1">
      <alignment horizontal="left" vertical="center" indent="1"/>
    </xf>
    <xf numFmtId="0" fontId="17" fillId="5" borderId="26" xfId="0" applyFont="1" applyFill="1" applyBorder="1" applyAlignment="1">
      <alignment horizontal="left" vertical="center" indent="1"/>
    </xf>
    <xf numFmtId="3" fontId="3" fillId="0" borderId="0" xfId="7" applyNumberFormat="1" applyFont="1"/>
    <xf numFmtId="0" fontId="10" fillId="0" borderId="0" xfId="7" applyFont="1" applyFill="1" applyAlignment="1">
      <alignment horizontal="left" indent="1"/>
    </xf>
    <xf numFmtId="0" fontId="3" fillId="0" borderId="0" xfId="7" applyBorder="1" applyAlignment="1">
      <alignment horizontal="center"/>
    </xf>
    <xf numFmtId="0" fontId="3" fillId="0" borderId="0" xfId="7" applyBorder="1"/>
    <xf numFmtId="0" fontId="12" fillId="0" borderId="0" xfId="7" applyFont="1" applyFill="1" applyBorder="1" applyAlignment="1">
      <alignment horizontal="center"/>
    </xf>
    <xf numFmtId="0" fontId="19" fillId="5" borderId="24" xfId="7" applyFont="1" applyFill="1" applyBorder="1" applyAlignment="1">
      <alignment horizontal="left" vertical="center" indent="1"/>
    </xf>
    <xf numFmtId="0" fontId="0" fillId="5" borderId="25" xfId="0" applyFill="1" applyBorder="1" applyAlignment="1">
      <alignment horizontal="left" vertical="center" indent="1"/>
    </xf>
    <xf numFmtId="0" fontId="0" fillId="5" borderId="26" xfId="0" applyFill="1" applyBorder="1" applyAlignment="1">
      <alignment horizontal="left" vertical="center" indent="1"/>
    </xf>
    <xf numFmtId="0" fontId="3" fillId="3" borderId="16" xfId="7" applyFont="1" applyFill="1" applyBorder="1" applyAlignment="1">
      <alignment horizontal="left" indent="1"/>
    </xf>
    <xf numFmtId="0" fontId="3" fillId="3" borderId="1" xfId="7" applyFont="1" applyFill="1" applyBorder="1" applyAlignment="1">
      <alignment horizontal="center"/>
    </xf>
    <xf numFmtId="0" fontId="3" fillId="0" borderId="25" xfId="7" applyFont="1" applyBorder="1" applyAlignment="1"/>
    <xf numFmtId="0" fontId="3" fillId="0" borderId="26" xfId="7" applyFont="1" applyBorder="1" applyAlignment="1"/>
    <xf numFmtId="0" fontId="3" fillId="0" borderId="0" xfId="7" applyFont="1"/>
    <xf numFmtId="0" fontId="3" fillId="3" borderId="2" xfId="7" applyFont="1" applyFill="1" applyBorder="1" applyAlignment="1">
      <alignment horizontal="center"/>
    </xf>
    <xf numFmtId="3" fontId="3" fillId="3" borderId="7" xfId="7" applyNumberFormat="1" applyFont="1" applyFill="1" applyBorder="1" applyAlignment="1">
      <alignment horizontal="center"/>
    </xf>
    <xf numFmtId="3" fontId="3" fillId="3" borderId="19" xfId="7" applyNumberFormat="1" applyFont="1" applyFill="1" applyBorder="1" applyAlignment="1">
      <alignment horizontal="center"/>
    </xf>
    <xf numFmtId="0" fontId="3" fillId="3" borderId="3" xfId="7" applyFont="1" applyFill="1" applyBorder="1" applyAlignment="1">
      <alignment horizontal="center"/>
    </xf>
    <xf numFmtId="165" fontId="3" fillId="0" borderId="1" xfId="7" applyNumberFormat="1" applyFont="1" applyFill="1" applyBorder="1" applyAlignment="1">
      <alignment horizontal="center"/>
    </xf>
    <xf numFmtId="164" fontId="3" fillId="0" borderId="16" xfId="7" applyNumberFormat="1" applyFont="1" applyFill="1" applyBorder="1" applyAlignment="1">
      <alignment horizontal="right"/>
    </xf>
    <xf numFmtId="3" fontId="5" fillId="0" borderId="8" xfId="7" applyNumberFormat="1" applyFont="1" applyFill="1" applyBorder="1" applyAlignment="1">
      <alignment horizontal="right"/>
    </xf>
    <xf numFmtId="3" fontId="5" fillId="0" borderId="1" xfId="7" applyNumberFormat="1" applyFont="1" applyFill="1" applyBorder="1" applyAlignment="1">
      <alignment horizontal="right"/>
    </xf>
    <xf numFmtId="3" fontId="3" fillId="6" borderId="0" xfId="7" applyNumberFormat="1" applyFont="1" applyFill="1" applyBorder="1" applyAlignment="1" applyProtection="1">
      <alignment horizontal="right"/>
      <protection locked="0"/>
    </xf>
    <xf numFmtId="3" fontId="3" fillId="6" borderId="1" xfId="7" applyNumberFormat="1" applyFont="1" applyFill="1" applyBorder="1" applyAlignment="1" applyProtection="1">
      <alignment horizontal="right"/>
      <protection locked="0"/>
    </xf>
    <xf numFmtId="3" fontId="3" fillId="6" borderId="23" xfId="7" applyNumberFormat="1" applyFont="1" applyFill="1" applyBorder="1" applyAlignment="1" applyProtection="1">
      <alignment horizontal="right"/>
      <protection locked="0"/>
    </xf>
    <xf numFmtId="0" fontId="3" fillId="0" borderId="0" xfId="7" applyFont="1" applyAlignment="1">
      <alignment horizontal="right"/>
    </xf>
    <xf numFmtId="0" fontId="3" fillId="6" borderId="28" xfId="7" applyFont="1" applyFill="1" applyBorder="1" applyAlignment="1">
      <alignment horizontal="right"/>
    </xf>
    <xf numFmtId="165" fontId="3" fillId="0" borderId="29" xfId="7" applyNumberFormat="1" applyFont="1" applyBorder="1" applyAlignment="1">
      <alignment horizontal="center"/>
    </xf>
    <xf numFmtId="2" fontId="3" fillId="0" borderId="9" xfId="7" applyNumberFormat="1" applyFont="1" applyFill="1" applyBorder="1" applyAlignment="1">
      <alignment horizontal="right"/>
    </xf>
    <xf numFmtId="2" fontId="5" fillId="0" borderId="9" xfId="7" applyNumberFormat="1" applyFont="1" applyFill="1" applyBorder="1" applyAlignment="1">
      <alignment horizontal="right"/>
    </xf>
    <xf numFmtId="2" fontId="5" fillId="0" borderId="29" xfId="7" applyNumberFormat="1" applyFont="1" applyFill="1" applyBorder="1" applyAlignment="1">
      <alignment horizontal="right"/>
    </xf>
    <xf numFmtId="2" fontId="3" fillId="6" borderId="35" xfId="7" applyNumberFormat="1" applyFont="1" applyFill="1" applyBorder="1" applyAlignment="1" applyProtection="1">
      <alignment horizontal="right"/>
      <protection locked="0"/>
    </xf>
    <xf numFmtId="2" fontId="3" fillId="6" borderId="29" xfId="7" applyNumberFormat="1" applyFont="1" applyFill="1" applyBorder="1" applyAlignment="1" applyProtection="1">
      <alignment horizontal="right"/>
      <protection locked="0"/>
    </xf>
    <xf numFmtId="0" fontId="3" fillId="6" borderId="6" xfId="7" applyFont="1" applyFill="1" applyBorder="1" applyAlignment="1">
      <alignment horizontal="right"/>
    </xf>
    <xf numFmtId="3" fontId="3" fillId="0" borderId="5" xfId="7" applyNumberFormat="1" applyFont="1" applyBorder="1" applyAlignment="1">
      <alignment horizontal="center"/>
    </xf>
    <xf numFmtId="3" fontId="3" fillId="0" borderId="13" xfId="7" applyNumberFormat="1" applyFont="1" applyFill="1" applyBorder="1" applyAlignment="1">
      <alignment horizontal="right"/>
    </xf>
    <xf numFmtId="3" fontId="9" fillId="0" borderId="4" xfId="7" applyNumberFormat="1" applyFont="1" applyFill="1" applyBorder="1" applyAlignment="1">
      <alignment horizontal="right"/>
    </xf>
    <xf numFmtId="3" fontId="3" fillId="6" borderId="32" xfId="7" applyNumberFormat="1" applyFont="1" applyFill="1" applyBorder="1" applyAlignment="1" applyProtection="1">
      <alignment horizontal="right"/>
      <protection locked="0"/>
    </xf>
    <xf numFmtId="3" fontId="3" fillId="6" borderId="5" xfId="7" applyNumberFormat="1" applyFont="1" applyFill="1" applyBorder="1" applyAlignment="1" applyProtection="1">
      <alignment horizontal="right"/>
      <protection locked="0"/>
    </xf>
    <xf numFmtId="3" fontId="9" fillId="0" borderId="5" xfId="7" applyNumberFormat="1" applyFont="1" applyFill="1" applyBorder="1" applyAlignment="1">
      <alignment horizontal="right"/>
    </xf>
    <xf numFmtId="0" fontId="3" fillId="6" borderId="5" xfId="7" applyFont="1" applyFill="1" applyBorder="1" applyAlignment="1">
      <alignment horizontal="right"/>
    </xf>
    <xf numFmtId="3" fontId="3" fillId="0" borderId="3" xfId="7" applyNumberFormat="1" applyFont="1" applyFill="1" applyBorder="1" applyAlignment="1">
      <alignment horizontal="center"/>
    </xf>
    <xf numFmtId="3" fontId="3" fillId="0" borderId="27" xfId="7" applyNumberFormat="1" applyFont="1" applyFill="1" applyBorder="1" applyAlignment="1">
      <alignment horizontal="right"/>
    </xf>
    <xf numFmtId="3" fontId="9" fillId="0" borderId="3" xfId="7" applyNumberFormat="1" applyFont="1" applyFill="1" applyBorder="1" applyAlignment="1">
      <alignment horizontal="right"/>
    </xf>
    <xf numFmtId="3" fontId="3" fillId="6" borderId="6" xfId="7" applyNumberFormat="1" applyFont="1" applyFill="1" applyBorder="1" applyAlignment="1" applyProtection="1">
      <alignment horizontal="right"/>
      <protection locked="0"/>
    </xf>
    <xf numFmtId="3" fontId="3" fillId="6" borderId="15" xfId="7" applyNumberFormat="1" applyFont="1" applyFill="1" applyBorder="1" applyAlignment="1" applyProtection="1">
      <alignment horizontal="right"/>
      <protection locked="0"/>
    </xf>
    <xf numFmtId="0" fontId="3" fillId="6" borderId="29" xfId="7" applyFont="1" applyFill="1" applyBorder="1" applyAlignment="1">
      <alignment horizontal="right"/>
    </xf>
    <xf numFmtId="3" fontId="3" fillId="6" borderId="7" xfId="7" applyNumberFormat="1" applyFont="1" applyFill="1" applyBorder="1" applyAlignment="1" applyProtection="1">
      <alignment horizontal="right"/>
      <protection locked="0"/>
    </xf>
    <xf numFmtId="3" fontId="3" fillId="6" borderId="26" xfId="7" applyNumberFormat="1" applyFont="1" applyFill="1" applyBorder="1" applyAlignment="1" applyProtection="1">
      <alignment horizontal="right"/>
      <protection locked="0"/>
    </xf>
    <xf numFmtId="0" fontId="3" fillId="6" borderId="7" xfId="7" applyFont="1" applyFill="1" applyBorder="1" applyAlignment="1">
      <alignment horizontal="right"/>
    </xf>
    <xf numFmtId="3" fontId="3" fillId="0" borderId="28" xfId="7" applyNumberFormat="1" applyFont="1" applyFill="1" applyBorder="1" applyAlignment="1">
      <alignment horizontal="center"/>
    </xf>
    <xf numFmtId="3" fontId="3" fillId="0" borderId="0" xfId="7" applyNumberFormat="1" applyFont="1" applyFill="1" applyBorder="1" applyAlignment="1">
      <alignment horizontal="right"/>
    </xf>
    <xf numFmtId="3" fontId="3" fillId="6" borderId="4" xfId="7" applyNumberFormat="1" applyFont="1" applyFill="1" applyBorder="1" applyAlignment="1" applyProtection="1">
      <alignment horizontal="right"/>
      <protection locked="0"/>
    </xf>
    <xf numFmtId="3" fontId="3" fillId="6" borderId="33" xfId="7" applyNumberFormat="1" applyFont="1" applyFill="1" applyBorder="1" applyAlignment="1" applyProtection="1">
      <alignment horizontal="right"/>
      <protection locked="0"/>
    </xf>
    <xf numFmtId="0" fontId="3" fillId="6" borderId="4" xfId="7" applyFont="1" applyFill="1" applyBorder="1" applyAlignment="1">
      <alignment horizontal="right"/>
    </xf>
    <xf numFmtId="3" fontId="3" fillId="0" borderId="32" xfId="7" applyNumberFormat="1" applyFont="1" applyFill="1" applyBorder="1" applyAlignment="1">
      <alignment horizontal="right"/>
    </xf>
    <xf numFmtId="3" fontId="3" fillId="0" borderId="29" xfId="7" applyNumberFormat="1" applyFont="1" applyBorder="1" applyAlignment="1">
      <alignment horizontal="center"/>
    </xf>
    <xf numFmtId="3" fontId="9" fillId="0" borderId="6" xfId="7" applyNumberFormat="1" applyFont="1" applyFill="1" applyBorder="1" applyAlignment="1">
      <alignment horizontal="right"/>
    </xf>
    <xf numFmtId="3" fontId="9" fillId="0" borderId="4" xfId="7" applyNumberFormat="1" applyFont="1" applyFill="1" applyBorder="1" applyAlignment="1">
      <alignment horizontal="center"/>
    </xf>
    <xf numFmtId="3" fontId="3" fillId="0" borderId="11" xfId="7" applyNumberFormat="1" applyFont="1" applyFill="1" applyBorder="1" applyAlignment="1">
      <alignment horizontal="right"/>
    </xf>
    <xf numFmtId="3" fontId="5" fillId="0" borderId="11" xfId="7" applyNumberFormat="1" applyFont="1" applyFill="1" applyBorder="1" applyAlignment="1" applyProtection="1">
      <alignment horizontal="right"/>
      <protection locked="0"/>
    </xf>
    <xf numFmtId="3" fontId="5" fillId="0" borderId="28" xfId="7" applyNumberFormat="1" applyFont="1" applyFill="1" applyBorder="1" applyAlignment="1" applyProtection="1">
      <alignment horizontal="right"/>
      <protection locked="0"/>
    </xf>
    <xf numFmtId="3" fontId="3" fillId="6" borderId="37" xfId="7" applyNumberFormat="1" applyFont="1" applyFill="1" applyBorder="1" applyAlignment="1" applyProtection="1">
      <alignment horizontal="right"/>
      <protection locked="0"/>
    </xf>
    <xf numFmtId="3" fontId="3" fillId="6" borderId="28" xfId="7" applyNumberFormat="1" applyFont="1" applyFill="1" applyBorder="1" applyAlignment="1" applyProtection="1">
      <alignment horizontal="right"/>
      <protection locked="0"/>
    </xf>
    <xf numFmtId="3" fontId="9" fillId="0" borderId="5" xfId="7" applyNumberFormat="1" applyFont="1" applyFill="1" applyBorder="1" applyAlignment="1">
      <alignment horizontal="center"/>
    </xf>
    <xf numFmtId="3" fontId="5" fillId="0" borderId="13" xfId="7" applyNumberFormat="1" applyFont="1" applyFill="1" applyBorder="1" applyAlignment="1" applyProtection="1">
      <alignment horizontal="right"/>
      <protection locked="0"/>
    </xf>
    <xf numFmtId="3" fontId="5" fillId="0" borderId="5" xfId="7" applyNumberFormat="1" applyFont="1" applyFill="1" applyBorder="1" applyAlignment="1" applyProtection="1">
      <alignment horizontal="right"/>
      <protection locked="0"/>
    </xf>
    <xf numFmtId="3" fontId="9" fillId="0" borderId="29" xfId="7" applyNumberFormat="1" applyFont="1" applyFill="1" applyBorder="1" applyAlignment="1">
      <alignment horizontal="center"/>
    </xf>
    <xf numFmtId="3" fontId="3" fillId="0" borderId="20" xfId="7" applyNumberFormat="1" applyFont="1" applyFill="1" applyBorder="1" applyAlignment="1">
      <alignment horizontal="right"/>
    </xf>
    <xf numFmtId="3" fontId="5" fillId="0" borderId="9" xfId="7" applyNumberFormat="1" applyFont="1" applyFill="1" applyBorder="1" applyAlignment="1" applyProtection="1">
      <alignment horizontal="right"/>
      <protection locked="0"/>
    </xf>
    <xf numFmtId="3" fontId="5" fillId="0" borderId="2" xfId="7" applyNumberFormat="1" applyFont="1" applyFill="1" applyBorder="1" applyAlignment="1" applyProtection="1">
      <alignment horizontal="right"/>
      <protection locked="0"/>
    </xf>
    <xf numFmtId="3" fontId="3" fillId="6" borderId="19" xfId="7" applyNumberFormat="1" applyFont="1" applyFill="1" applyBorder="1" applyAlignment="1" applyProtection="1">
      <alignment horizontal="right"/>
      <protection locked="0"/>
    </xf>
    <xf numFmtId="3" fontId="3" fillId="6" borderId="29" xfId="7" applyNumberFormat="1" applyFont="1" applyFill="1" applyBorder="1" applyAlignment="1" applyProtection="1">
      <alignment horizontal="right"/>
      <protection locked="0"/>
    </xf>
    <xf numFmtId="3" fontId="3" fillId="6" borderId="35" xfId="7" applyNumberFormat="1" applyFont="1" applyFill="1" applyBorder="1" applyAlignment="1" applyProtection="1">
      <alignment horizontal="right"/>
      <protection locked="0"/>
    </xf>
    <xf numFmtId="3" fontId="9" fillId="0" borderId="8" xfId="7" applyNumberFormat="1" applyFont="1" applyFill="1" applyBorder="1" applyAlignment="1" applyProtection="1">
      <alignment horizontal="right"/>
      <protection locked="0"/>
    </xf>
    <xf numFmtId="3" fontId="9" fillId="0" borderId="4" xfId="7" applyNumberFormat="1" applyFont="1" applyFill="1" applyBorder="1" applyAlignment="1" applyProtection="1">
      <alignment horizontal="right"/>
      <protection locked="0"/>
    </xf>
    <xf numFmtId="3" fontId="9" fillId="0" borderId="13" xfId="7" applyNumberFormat="1" applyFont="1" applyFill="1" applyBorder="1" applyAlignment="1" applyProtection="1">
      <alignment horizontal="right"/>
      <protection locked="0"/>
    </xf>
    <xf numFmtId="3" fontId="9" fillId="0" borderId="5" xfId="7" applyNumberFormat="1" applyFont="1" applyFill="1" applyBorder="1" applyAlignment="1" applyProtection="1">
      <alignment horizontal="right"/>
      <protection locked="0"/>
    </xf>
    <xf numFmtId="3" fontId="9" fillId="0" borderId="6" xfId="7" applyNumberFormat="1" applyFont="1" applyFill="1" applyBorder="1" applyAlignment="1">
      <alignment horizontal="center"/>
    </xf>
    <xf numFmtId="3" fontId="3" fillId="7" borderId="27" xfId="7" applyNumberFormat="1" applyFont="1" applyFill="1" applyBorder="1" applyAlignment="1">
      <alignment horizontal="right"/>
    </xf>
    <xf numFmtId="3" fontId="9" fillId="0" borderId="31" xfId="7" applyNumberFormat="1" applyFont="1" applyFill="1" applyBorder="1" applyAlignment="1" applyProtection="1">
      <alignment horizontal="right"/>
      <protection locked="0"/>
    </xf>
    <xf numFmtId="3" fontId="9" fillId="0" borderId="3" xfId="7" applyNumberFormat="1" applyFont="1" applyFill="1" applyBorder="1" applyAlignment="1" applyProtection="1">
      <alignment horizontal="right"/>
      <protection locked="0"/>
    </xf>
    <xf numFmtId="3" fontId="5" fillId="4" borderId="24" xfId="7" applyNumberFormat="1" applyFont="1" applyFill="1" applyBorder="1" applyAlignment="1" applyProtection="1">
      <alignment horizontal="right"/>
    </xf>
    <xf numFmtId="3" fontId="3" fillId="0" borderId="8" xfId="7" applyNumberFormat="1" applyFont="1" applyFill="1" applyBorder="1" applyAlignment="1">
      <alignment horizontal="right"/>
    </xf>
    <xf numFmtId="3" fontId="9" fillId="0" borderId="28" xfId="7" applyNumberFormat="1" applyFont="1" applyFill="1" applyBorder="1" applyAlignment="1" applyProtection="1">
      <alignment horizontal="right"/>
      <protection locked="0"/>
    </xf>
    <xf numFmtId="0" fontId="7" fillId="0" borderId="27" xfId="7" applyFont="1" applyFill="1" applyBorder="1" applyAlignment="1">
      <alignment horizontal="left" indent="1"/>
    </xf>
    <xf numFmtId="3" fontId="5" fillId="0" borderId="3" xfId="7" applyNumberFormat="1" applyFont="1" applyFill="1" applyBorder="1" applyAlignment="1">
      <alignment horizontal="center"/>
    </xf>
    <xf numFmtId="3" fontId="5" fillId="0" borderId="20" xfId="7" applyNumberFormat="1" applyFont="1" applyFill="1" applyBorder="1" applyAlignment="1" applyProtection="1">
      <alignment horizontal="right"/>
      <protection locked="0"/>
    </xf>
    <xf numFmtId="3" fontId="3" fillId="0" borderId="3" xfId="7" applyNumberFormat="1" applyFont="1" applyFill="1" applyBorder="1" applyAlignment="1">
      <alignment horizontal="right"/>
    </xf>
    <xf numFmtId="3" fontId="3" fillId="0" borderId="1" xfId="7" applyNumberFormat="1" applyFont="1" applyFill="1" applyBorder="1" applyAlignment="1" applyProtection="1">
      <alignment horizontal="right"/>
      <protection locked="0"/>
    </xf>
    <xf numFmtId="3" fontId="5" fillId="0" borderId="16" xfId="7" applyNumberFormat="1" applyFont="1" applyFill="1" applyBorder="1" applyAlignment="1">
      <alignment horizontal="right"/>
    </xf>
    <xf numFmtId="166" fontId="5" fillId="0" borderId="28" xfId="7" applyNumberFormat="1" applyFont="1" applyFill="1" applyBorder="1" applyAlignment="1">
      <alignment horizontal="right"/>
    </xf>
    <xf numFmtId="0" fontId="3" fillId="0" borderId="0" xfId="7" applyFont="1" applyFill="1" applyAlignment="1">
      <alignment horizontal="right"/>
    </xf>
    <xf numFmtId="0" fontId="3" fillId="0" borderId="3" xfId="7" applyFont="1" applyFill="1" applyBorder="1" applyAlignment="1">
      <alignment horizontal="right"/>
    </xf>
    <xf numFmtId="164" fontId="5" fillId="0" borderId="26" xfId="7" applyNumberFormat="1" applyFont="1" applyFill="1" applyBorder="1" applyAlignment="1">
      <alignment horizontal="right"/>
    </xf>
    <xf numFmtId="0" fontId="16" fillId="0" borderId="0" xfId="7" applyFont="1" applyFill="1" applyBorder="1" applyAlignment="1">
      <alignment horizontal="left" indent="1"/>
    </xf>
    <xf numFmtId="0" fontId="11" fillId="0" borderId="0" xfId="7" applyFont="1" applyFill="1" applyBorder="1" applyAlignment="1">
      <alignment horizontal="left" indent="1"/>
    </xf>
    <xf numFmtId="0" fontId="3" fillId="0" borderId="0" xfId="7" applyFont="1" applyAlignment="1">
      <alignment horizontal="center"/>
    </xf>
    <xf numFmtId="3" fontId="3" fillId="0" borderId="13" xfId="7" applyNumberFormat="1" applyBorder="1" applyAlignment="1">
      <alignment horizontal="right"/>
    </xf>
    <xf numFmtId="3" fontId="3" fillId="0" borderId="32" xfId="7" applyNumberFormat="1" applyBorder="1" applyAlignment="1">
      <alignment horizontal="right"/>
    </xf>
    <xf numFmtId="3" fontId="3" fillId="0" borderId="11" xfId="7" applyNumberFormat="1" applyBorder="1" applyAlignment="1">
      <alignment horizontal="right"/>
    </xf>
    <xf numFmtId="3" fontId="3" fillId="0" borderId="20" xfId="7" applyNumberFormat="1" applyBorder="1" applyAlignment="1">
      <alignment horizontal="right"/>
    </xf>
    <xf numFmtId="3" fontId="3" fillId="7" borderId="27" xfId="7" applyNumberFormat="1" applyFill="1" applyBorder="1" applyAlignment="1">
      <alignment horizontal="right"/>
    </xf>
    <xf numFmtId="3" fontId="3" fillId="0" borderId="8" xfId="7" applyNumberFormat="1" applyBorder="1" applyAlignment="1">
      <alignment horizontal="right"/>
    </xf>
    <xf numFmtId="3" fontId="9" fillId="0" borderId="18" xfId="7" applyNumberFormat="1" applyFont="1" applyBorder="1" applyAlignment="1">
      <alignment horizontal="right" vertical="center"/>
    </xf>
    <xf numFmtId="4" fontId="9" fillId="0" borderId="30" xfId="7" applyNumberFormat="1" applyFont="1" applyBorder="1" applyAlignment="1">
      <alignment horizontal="right" vertical="center"/>
    </xf>
    <xf numFmtId="3" fontId="9" fillId="0" borderId="14" xfId="7" applyNumberFormat="1" applyFont="1" applyBorder="1" applyAlignment="1">
      <alignment horizontal="right" vertical="center"/>
    </xf>
    <xf numFmtId="3" fontId="9" fillId="0" borderId="22" xfId="7" applyNumberFormat="1" applyFont="1" applyBorder="1" applyAlignment="1">
      <alignment horizontal="right" vertical="center"/>
    </xf>
    <xf numFmtId="3" fontId="5" fillId="6" borderId="7" xfId="7" applyNumberFormat="1" applyFont="1" applyFill="1" applyBorder="1" applyAlignment="1">
      <alignment horizontal="right" vertical="center"/>
    </xf>
    <xf numFmtId="3" fontId="9" fillId="0" borderId="36" xfId="7" applyNumberFormat="1" applyFont="1" applyBorder="1" applyAlignment="1">
      <alignment horizontal="right" vertical="center"/>
    </xf>
    <xf numFmtId="3" fontId="1" fillId="0" borderId="28" xfId="7" applyNumberFormat="1" applyFont="1" applyBorder="1" applyAlignment="1">
      <alignment horizontal="right" vertical="center"/>
    </xf>
    <xf numFmtId="3" fontId="1" fillId="0" borderId="5" xfId="7" applyNumberFormat="1" applyFont="1" applyBorder="1" applyAlignment="1">
      <alignment horizontal="right" vertical="center"/>
    </xf>
    <xf numFmtId="3" fontId="1" fillId="0" borderId="29" xfId="7" applyNumberFormat="1" applyFont="1" applyBorder="1" applyAlignment="1">
      <alignment horizontal="right" vertical="center"/>
    </xf>
    <xf numFmtId="3" fontId="9" fillId="0" borderId="4" xfId="7" applyNumberFormat="1" applyFont="1" applyBorder="1" applyAlignment="1">
      <alignment horizontal="right" vertical="center"/>
    </xf>
    <xf numFmtId="3" fontId="9" fillId="0" borderId="5" xfId="7" applyNumberFormat="1" applyFont="1" applyBorder="1" applyAlignment="1">
      <alignment horizontal="right" vertical="center"/>
    </xf>
    <xf numFmtId="3" fontId="9" fillId="0" borderId="6" xfId="7" applyNumberFormat="1" applyFont="1" applyBorder="1" applyAlignment="1">
      <alignment horizontal="right" vertical="center"/>
    </xf>
    <xf numFmtId="3" fontId="9" fillId="0" borderId="18" xfId="7" applyNumberFormat="1" applyFont="1" applyBorder="1" applyAlignment="1">
      <alignment horizontal="right"/>
    </xf>
    <xf numFmtId="4" fontId="9" fillId="0" borderId="30" xfId="7" applyNumberFormat="1" applyFont="1" applyBorder="1" applyAlignment="1">
      <alignment horizontal="right"/>
    </xf>
    <xf numFmtId="0" fontId="20" fillId="0" borderId="0" xfId="7" applyFont="1" applyAlignment="1">
      <alignment horizontal="left" indent="1"/>
    </xf>
    <xf numFmtId="0" fontId="13" fillId="0" borderId="0" xfId="7" applyFont="1" applyAlignment="1">
      <alignment horizontal="left" wrapText="1" indent="1"/>
    </xf>
    <xf numFmtId="0" fontId="21" fillId="0" borderId="0" xfId="7" applyFont="1" applyAlignment="1">
      <alignment horizontal="center"/>
    </xf>
  </cellXfs>
  <cellStyles count="8">
    <cellStyle name="Čárka 2" xfId="3"/>
    <cellStyle name="Normální" xfId="0" builtinId="0"/>
    <cellStyle name="Normální 2" xfId="1"/>
    <cellStyle name="Normální 2 2" xfId="2"/>
    <cellStyle name="Normální 3" xfId="4"/>
    <cellStyle name="Normální 4" xfId="5"/>
    <cellStyle name="Normální 5" xfId="7"/>
    <cellStyle name="Procenta 2" xfId="6"/>
  </cellStyles>
  <dxfs count="0"/>
  <tableStyles count="0" defaultTableStyle="TableStyleMedium2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abSelected="1" zoomScaleNormal="100" workbookViewId="0">
      <selection activeCell="S1" sqref="S1"/>
    </sheetView>
  </sheetViews>
  <sheetFormatPr defaultColWidth="8.7109375" defaultRowHeight="12.75" x14ac:dyDescent="0.2"/>
  <cols>
    <col min="1" max="1" width="37.7109375" style="34" customWidth="1"/>
    <col min="2" max="2" width="7.28515625" style="3" customWidth="1"/>
    <col min="3" max="4" width="11.5703125" style="1" customWidth="1"/>
    <col min="5" max="5" width="11.5703125" style="2" customWidth="1"/>
    <col min="6" max="6" width="11.42578125" style="2" customWidth="1"/>
    <col min="7" max="7" width="9.85546875" style="2" customWidth="1"/>
    <col min="8" max="8" width="9.140625" style="2" customWidth="1"/>
    <col min="9" max="9" width="9.28515625" style="2" customWidth="1"/>
    <col min="10" max="10" width="9.140625" style="2" customWidth="1"/>
    <col min="11" max="11" width="12" style="1" customWidth="1"/>
    <col min="12" max="12" width="8.7109375" style="1"/>
    <col min="13" max="13" width="11.85546875" style="1" customWidth="1"/>
    <col min="14" max="14" width="12.5703125" style="1" customWidth="1"/>
    <col min="15" max="15" width="11.85546875" style="1" customWidth="1"/>
    <col min="16" max="16" width="12" style="1" customWidth="1"/>
    <col min="17" max="16384" width="8.7109375" style="1"/>
  </cols>
  <sheetData>
    <row r="1" spans="1:16" ht="24" customHeight="1" x14ac:dyDescent="0.35">
      <c r="A1" s="171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"/>
    </row>
    <row r="2" spans="1:16" x14ac:dyDescent="0.2">
      <c r="O2" s="18"/>
    </row>
    <row r="3" spans="1:16" ht="18.75" x14ac:dyDescent="0.3">
      <c r="A3" s="35" t="s">
        <v>71</v>
      </c>
      <c r="F3" s="15"/>
      <c r="G3" s="15"/>
    </row>
    <row r="4" spans="1:16" ht="21.75" customHeight="1" x14ac:dyDescent="0.25">
      <c r="A4" s="36"/>
      <c r="F4" s="15"/>
      <c r="G4" s="15"/>
    </row>
    <row r="5" spans="1:16" x14ac:dyDescent="0.2">
      <c r="A5" s="37"/>
      <c r="F5" s="15"/>
      <c r="G5" s="15"/>
    </row>
    <row r="6" spans="1:16" ht="6" customHeight="1" thickBot="1" x14ac:dyDescent="0.25">
      <c r="F6" s="15"/>
      <c r="G6" s="15"/>
    </row>
    <row r="7" spans="1:16" ht="24.75" customHeight="1" thickBot="1" x14ac:dyDescent="0.3">
      <c r="A7" s="38" t="s">
        <v>61</v>
      </c>
      <c r="B7" s="16"/>
      <c r="C7" s="176" t="s">
        <v>72</v>
      </c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8"/>
    </row>
    <row r="8" spans="1:16" ht="23.25" customHeight="1" thickBot="1" x14ac:dyDescent="0.25">
      <c r="A8" s="37" t="s">
        <v>60</v>
      </c>
      <c r="F8" s="15"/>
      <c r="G8" s="15"/>
    </row>
    <row r="9" spans="1:16" ht="13.5" thickBot="1" x14ac:dyDescent="0.25">
      <c r="A9" s="49"/>
      <c r="B9" s="50"/>
      <c r="C9" s="93" t="s">
        <v>3</v>
      </c>
      <c r="D9" s="143" t="s">
        <v>59</v>
      </c>
      <c r="E9" s="144" t="s">
        <v>58</v>
      </c>
      <c r="F9" s="173" t="s">
        <v>57</v>
      </c>
      <c r="G9" s="174"/>
      <c r="H9" s="174"/>
      <c r="I9" s="175"/>
      <c r="J9" s="14" t="s">
        <v>70</v>
      </c>
      <c r="K9" s="13" t="s">
        <v>56</v>
      </c>
      <c r="M9" s="50" t="s">
        <v>54</v>
      </c>
      <c r="N9" s="50" t="s">
        <v>55</v>
      </c>
      <c r="O9" s="50" t="s">
        <v>54</v>
      </c>
    </row>
    <row r="10" spans="1:16" ht="13.5" thickBot="1" x14ac:dyDescent="0.25">
      <c r="A10" s="39" t="s">
        <v>53</v>
      </c>
      <c r="B10" s="51" t="s">
        <v>52</v>
      </c>
      <c r="C10" s="94" t="s">
        <v>69</v>
      </c>
      <c r="D10" s="145">
        <v>2025</v>
      </c>
      <c r="E10" s="146">
        <v>2025</v>
      </c>
      <c r="F10" s="12" t="s">
        <v>51</v>
      </c>
      <c r="G10" s="52" t="s">
        <v>50</v>
      </c>
      <c r="H10" s="52" t="s">
        <v>49</v>
      </c>
      <c r="I10" s="53" t="s">
        <v>48</v>
      </c>
      <c r="J10" s="11" t="s">
        <v>8</v>
      </c>
      <c r="K10" s="10" t="s">
        <v>47</v>
      </c>
      <c r="M10" s="54" t="s">
        <v>65</v>
      </c>
      <c r="N10" s="51" t="s">
        <v>66</v>
      </c>
      <c r="O10" s="51" t="s">
        <v>46</v>
      </c>
    </row>
    <row r="11" spans="1:16" x14ac:dyDescent="0.2">
      <c r="A11" s="40" t="s">
        <v>45</v>
      </c>
      <c r="B11" s="55"/>
      <c r="C11" s="22">
        <v>18</v>
      </c>
      <c r="D11" s="141">
        <v>17</v>
      </c>
      <c r="E11" s="141">
        <v>17</v>
      </c>
      <c r="F11" s="9">
        <v>18</v>
      </c>
      <c r="G11" s="95"/>
      <c r="H11" s="96"/>
      <c r="I11" s="97"/>
      <c r="J11" s="153" t="s">
        <v>4</v>
      </c>
      <c r="K11" s="157" t="s">
        <v>4</v>
      </c>
      <c r="L11" s="57"/>
      <c r="M11" s="113"/>
      <c r="N11" s="114"/>
      <c r="O11" s="114"/>
    </row>
    <row r="12" spans="1:16" ht="13.5" thickBot="1" x14ac:dyDescent="0.25">
      <c r="A12" s="41" t="s">
        <v>44</v>
      </c>
      <c r="B12" s="58"/>
      <c r="C12" s="26">
        <v>18</v>
      </c>
      <c r="D12" s="142">
        <v>17</v>
      </c>
      <c r="E12" s="142">
        <v>17</v>
      </c>
      <c r="F12" s="27">
        <v>18</v>
      </c>
      <c r="G12" s="98"/>
      <c r="H12" s="99"/>
      <c r="I12" s="98"/>
      <c r="J12" s="154"/>
      <c r="K12" s="77" t="s">
        <v>4</v>
      </c>
      <c r="L12" s="57"/>
      <c r="M12" s="115"/>
      <c r="N12" s="116"/>
      <c r="O12" s="116"/>
    </row>
    <row r="13" spans="1:16" x14ac:dyDescent="0.2">
      <c r="A13" s="42" t="s">
        <v>63</v>
      </c>
      <c r="B13" s="59"/>
      <c r="C13" s="164">
        <v>23876</v>
      </c>
      <c r="D13" s="147" t="s">
        <v>4</v>
      </c>
      <c r="E13" s="147" t="s">
        <v>4</v>
      </c>
      <c r="F13" s="30">
        <v>24463</v>
      </c>
      <c r="G13" s="100"/>
      <c r="H13" s="101"/>
      <c r="I13" s="100"/>
      <c r="J13" s="150" t="s">
        <v>4</v>
      </c>
      <c r="K13" s="6" t="s">
        <v>4</v>
      </c>
      <c r="L13" s="57"/>
      <c r="M13" s="113"/>
      <c r="N13" s="117"/>
      <c r="O13" s="117"/>
    </row>
    <row r="14" spans="1:16" x14ac:dyDescent="0.2">
      <c r="A14" s="43" t="s">
        <v>64</v>
      </c>
      <c r="B14" s="59"/>
      <c r="C14" s="164">
        <v>13643</v>
      </c>
      <c r="D14" s="148" t="s">
        <v>4</v>
      </c>
      <c r="E14" s="148" t="s">
        <v>4</v>
      </c>
      <c r="F14" s="31">
        <v>14177</v>
      </c>
      <c r="G14" s="100"/>
      <c r="H14" s="101"/>
      <c r="I14" s="100"/>
      <c r="J14" s="150" t="s">
        <v>4</v>
      </c>
      <c r="K14" s="6" t="s">
        <v>4</v>
      </c>
      <c r="L14" s="57"/>
      <c r="M14" s="118"/>
      <c r="N14" s="117"/>
      <c r="O14" s="117"/>
    </row>
    <row r="15" spans="1:16" x14ac:dyDescent="0.2">
      <c r="A15" s="43" t="s">
        <v>43</v>
      </c>
      <c r="B15" s="59" t="s">
        <v>42</v>
      </c>
      <c r="C15" s="164">
        <v>638</v>
      </c>
      <c r="D15" s="148" t="s">
        <v>4</v>
      </c>
      <c r="E15" s="148" t="s">
        <v>4</v>
      </c>
      <c r="F15" s="31">
        <v>655</v>
      </c>
      <c r="G15" s="100"/>
      <c r="H15" s="101"/>
      <c r="I15" s="100"/>
      <c r="J15" s="150" t="s">
        <v>4</v>
      </c>
      <c r="K15" s="6" t="s">
        <v>4</v>
      </c>
      <c r="L15" s="57"/>
      <c r="M15" s="118"/>
      <c r="N15" s="117"/>
      <c r="O15" s="117"/>
    </row>
    <row r="16" spans="1:16" x14ac:dyDescent="0.2">
      <c r="A16" s="43" t="s">
        <v>41</v>
      </c>
      <c r="B16" s="59" t="s">
        <v>4</v>
      </c>
      <c r="C16" s="164">
        <v>818</v>
      </c>
      <c r="D16" s="148" t="s">
        <v>4</v>
      </c>
      <c r="E16" s="148" t="s">
        <v>4</v>
      </c>
      <c r="F16" s="31">
        <v>17021</v>
      </c>
      <c r="G16" s="100"/>
      <c r="H16" s="101"/>
      <c r="I16" s="100"/>
      <c r="J16" s="150" t="s">
        <v>4</v>
      </c>
      <c r="K16" s="6" t="s">
        <v>4</v>
      </c>
      <c r="L16" s="57"/>
      <c r="M16" s="118"/>
      <c r="N16" s="117"/>
      <c r="O16" s="117"/>
    </row>
    <row r="17" spans="1:15" ht="13.5" thickBot="1" x14ac:dyDescent="0.25">
      <c r="A17" s="40" t="s">
        <v>40</v>
      </c>
      <c r="B17" s="60" t="s">
        <v>39</v>
      </c>
      <c r="C17" s="165">
        <v>8966</v>
      </c>
      <c r="D17" s="149" t="s">
        <v>4</v>
      </c>
      <c r="E17" s="149" t="s">
        <v>4</v>
      </c>
      <c r="F17" s="32">
        <v>10099</v>
      </c>
      <c r="G17" s="95"/>
      <c r="H17" s="102"/>
      <c r="I17" s="103"/>
      <c r="J17" s="155" t="s">
        <v>4</v>
      </c>
      <c r="K17" s="7" t="s">
        <v>4</v>
      </c>
      <c r="L17" s="57"/>
      <c r="M17" s="119"/>
      <c r="N17" s="120"/>
      <c r="O17" s="120"/>
    </row>
    <row r="18" spans="1:15" ht="13.5" thickBot="1" x14ac:dyDescent="0.25">
      <c r="A18" s="44" t="s">
        <v>38</v>
      </c>
      <c r="B18" s="29"/>
      <c r="C18" s="61">
        <f>C13-C14+C15+C16+C17</f>
        <v>20655</v>
      </c>
      <c r="D18" s="61" t="s">
        <v>4</v>
      </c>
      <c r="E18" s="61" t="s">
        <v>4</v>
      </c>
      <c r="F18" s="23">
        <f>F13-F14+F15+F16+F17</f>
        <v>38061</v>
      </c>
      <c r="G18" s="24"/>
      <c r="H18" s="62"/>
      <c r="I18" s="63"/>
      <c r="J18" s="79" t="s">
        <v>4</v>
      </c>
      <c r="K18" s="8" t="s">
        <v>4</v>
      </c>
      <c r="L18" s="57"/>
      <c r="M18" s="64"/>
      <c r="N18" s="25"/>
      <c r="O18" s="25"/>
    </row>
    <row r="19" spans="1:15" x14ac:dyDescent="0.2">
      <c r="A19" s="40" t="s">
        <v>67</v>
      </c>
      <c r="B19" s="65" t="s">
        <v>68</v>
      </c>
      <c r="C19" s="165">
        <v>10233</v>
      </c>
      <c r="D19" s="147" t="s">
        <v>4</v>
      </c>
      <c r="E19" s="147" t="s">
        <v>4</v>
      </c>
      <c r="F19" s="32">
        <v>9767</v>
      </c>
      <c r="G19" s="95"/>
      <c r="H19" s="104"/>
      <c r="I19" s="105"/>
      <c r="J19" s="155" t="s">
        <v>4</v>
      </c>
      <c r="K19" s="7" t="s">
        <v>4</v>
      </c>
      <c r="L19" s="57"/>
      <c r="M19" s="121"/>
      <c r="N19" s="120"/>
      <c r="O19" s="120"/>
    </row>
    <row r="20" spans="1:15" x14ac:dyDescent="0.2">
      <c r="A20" s="43" t="s">
        <v>37</v>
      </c>
      <c r="B20" s="59" t="s">
        <v>36</v>
      </c>
      <c r="C20" s="164">
        <v>8212</v>
      </c>
      <c r="D20" s="148" t="s">
        <v>4</v>
      </c>
      <c r="E20" s="148" t="s">
        <v>4</v>
      </c>
      <c r="F20" s="31">
        <v>8245</v>
      </c>
      <c r="G20" s="100"/>
      <c r="H20" s="101"/>
      <c r="I20" s="100"/>
      <c r="J20" s="150" t="s">
        <v>4</v>
      </c>
      <c r="K20" s="6" t="s">
        <v>4</v>
      </c>
      <c r="L20" s="57"/>
      <c r="M20" s="118"/>
      <c r="N20" s="117"/>
      <c r="O20" s="117"/>
    </row>
    <row r="21" spans="1:15" x14ac:dyDescent="0.2">
      <c r="A21" s="43" t="s">
        <v>35</v>
      </c>
      <c r="B21" s="59" t="s">
        <v>4</v>
      </c>
      <c r="C21" s="164">
        <v>0</v>
      </c>
      <c r="D21" s="148" t="s">
        <v>4</v>
      </c>
      <c r="E21" s="148" t="s">
        <v>4</v>
      </c>
      <c r="F21" s="31">
        <v>0</v>
      </c>
      <c r="G21" s="100"/>
      <c r="H21" s="101"/>
      <c r="I21" s="100"/>
      <c r="J21" s="150" t="s">
        <v>4</v>
      </c>
      <c r="K21" s="6" t="s">
        <v>4</v>
      </c>
      <c r="L21" s="57"/>
      <c r="M21" s="118"/>
      <c r="N21" s="117"/>
      <c r="O21" s="117"/>
    </row>
    <row r="22" spans="1:15" x14ac:dyDescent="0.2">
      <c r="A22" s="43" t="s">
        <v>34</v>
      </c>
      <c r="B22" s="59" t="s">
        <v>4</v>
      </c>
      <c r="C22" s="164">
        <v>2062</v>
      </c>
      <c r="D22" s="148" t="s">
        <v>4</v>
      </c>
      <c r="E22" s="148" t="s">
        <v>4</v>
      </c>
      <c r="F22" s="31">
        <v>19007</v>
      </c>
      <c r="G22" s="100"/>
      <c r="H22" s="101"/>
      <c r="I22" s="100"/>
      <c r="J22" s="150" t="s">
        <v>4</v>
      </c>
      <c r="K22" s="6" t="s">
        <v>4</v>
      </c>
      <c r="L22" s="57"/>
      <c r="M22" s="118"/>
      <c r="N22" s="117"/>
      <c r="O22" s="117"/>
    </row>
    <row r="23" spans="1:15" ht="13.5" thickBot="1" x14ac:dyDescent="0.25">
      <c r="A23" s="41" t="s">
        <v>33</v>
      </c>
      <c r="B23" s="66" t="s">
        <v>4</v>
      </c>
      <c r="C23" s="166">
        <v>0</v>
      </c>
      <c r="D23" s="149" t="s">
        <v>4</v>
      </c>
      <c r="E23" s="149" t="s">
        <v>4</v>
      </c>
      <c r="F23" s="33">
        <v>0</v>
      </c>
      <c r="G23" s="103"/>
      <c r="H23" s="102"/>
      <c r="I23" s="103"/>
      <c r="J23" s="156" t="s">
        <v>4</v>
      </c>
      <c r="K23" s="5" t="s">
        <v>4</v>
      </c>
      <c r="L23" s="57"/>
      <c r="M23" s="115"/>
      <c r="N23" s="122"/>
      <c r="O23" s="122"/>
    </row>
    <row r="24" spans="1:15" x14ac:dyDescent="0.2">
      <c r="A24" s="45" t="s">
        <v>32</v>
      </c>
      <c r="B24" s="67" t="s">
        <v>4</v>
      </c>
      <c r="C24" s="167">
        <f>22400+570+1390</f>
        <v>24360</v>
      </c>
      <c r="D24" s="135">
        <v>24494</v>
      </c>
      <c r="E24" s="135">
        <v>24494</v>
      </c>
      <c r="F24" s="68">
        <v>6200</v>
      </c>
      <c r="G24" s="106"/>
      <c r="H24" s="107"/>
      <c r="I24" s="106"/>
      <c r="J24" s="90">
        <f t="shared" ref="J24:J47" si="0">SUM(F24:I24)</f>
        <v>6200</v>
      </c>
      <c r="K24" s="158">
        <f>IF(E24=0,"x",(J24/E24*100))</f>
        <v>25.312321384828941</v>
      </c>
      <c r="L24" s="57"/>
      <c r="M24" s="113"/>
      <c r="N24" s="123"/>
      <c r="O24" s="124"/>
    </row>
    <row r="25" spans="1:15" x14ac:dyDescent="0.2">
      <c r="A25" s="43" t="s">
        <v>31</v>
      </c>
      <c r="B25" s="69" t="s">
        <v>4</v>
      </c>
      <c r="C25" s="31">
        <v>2455</v>
      </c>
      <c r="D25" s="136">
        <v>0</v>
      </c>
      <c r="E25" s="136"/>
      <c r="F25" s="70">
        <v>0</v>
      </c>
      <c r="G25" s="100"/>
      <c r="H25" s="101"/>
      <c r="I25" s="100"/>
      <c r="J25" s="150">
        <f t="shared" si="0"/>
        <v>0</v>
      </c>
      <c r="K25" s="159" t="str">
        <f>IF(E25=0,"x",(J25/E25)*100)</f>
        <v>x</v>
      </c>
      <c r="L25" s="57"/>
      <c r="M25" s="118"/>
      <c r="N25" s="125"/>
      <c r="O25" s="126"/>
    </row>
    <row r="26" spans="1:15" ht="13.5" thickBot="1" x14ac:dyDescent="0.25">
      <c r="A26" s="41" t="s">
        <v>30</v>
      </c>
      <c r="B26" s="71">
        <v>672</v>
      </c>
      <c r="C26" s="168">
        <v>19945</v>
      </c>
      <c r="D26" s="137">
        <f>24494-1890</f>
        <v>22604</v>
      </c>
      <c r="E26" s="137">
        <v>22604</v>
      </c>
      <c r="F26" s="72">
        <v>5852</v>
      </c>
      <c r="G26" s="108"/>
      <c r="H26" s="109"/>
      <c r="I26" s="110"/>
      <c r="J26" s="151">
        <f t="shared" si="0"/>
        <v>5852</v>
      </c>
      <c r="K26" s="160">
        <f t="shared" ref="K26" si="1">IF(E26=0,"x",(J26/E26*100))</f>
        <v>25.889223146345781</v>
      </c>
      <c r="L26" s="57"/>
      <c r="M26" s="119"/>
      <c r="N26" s="127"/>
      <c r="O26" s="128"/>
    </row>
    <row r="27" spans="1:15" x14ac:dyDescent="0.2">
      <c r="A27" s="42" t="s">
        <v>6</v>
      </c>
      <c r="B27" s="67">
        <v>501</v>
      </c>
      <c r="C27" s="30">
        <v>1382</v>
      </c>
      <c r="D27" s="138">
        <v>1385</v>
      </c>
      <c r="E27" s="138">
        <v>1385</v>
      </c>
      <c r="F27" s="73">
        <v>304</v>
      </c>
      <c r="G27" s="105"/>
      <c r="H27" s="104"/>
      <c r="I27" s="105"/>
      <c r="J27" s="90">
        <f t="shared" si="0"/>
        <v>304</v>
      </c>
      <c r="K27" s="163">
        <f t="shared" ref="K27:K38" si="2">IF(E27=0,"x",(J27/E27)*100)</f>
        <v>21.949458483754512</v>
      </c>
      <c r="L27" s="57"/>
      <c r="M27" s="121"/>
      <c r="N27" s="129"/>
      <c r="O27" s="130"/>
    </row>
    <row r="28" spans="1:15" x14ac:dyDescent="0.2">
      <c r="A28" s="43" t="s">
        <v>29</v>
      </c>
      <c r="B28" s="69">
        <v>502</v>
      </c>
      <c r="C28" s="31">
        <v>1291</v>
      </c>
      <c r="D28" s="139">
        <v>1276</v>
      </c>
      <c r="E28" s="139">
        <v>1276</v>
      </c>
      <c r="F28" s="74">
        <v>514</v>
      </c>
      <c r="G28" s="100"/>
      <c r="H28" s="101"/>
      <c r="I28" s="100"/>
      <c r="J28" s="150">
        <f t="shared" si="0"/>
        <v>514</v>
      </c>
      <c r="K28" s="159">
        <f t="shared" si="2"/>
        <v>40.282131661442008</v>
      </c>
      <c r="L28" s="57"/>
      <c r="M28" s="118"/>
      <c r="N28" s="125"/>
      <c r="O28" s="126"/>
    </row>
    <row r="29" spans="1:15" x14ac:dyDescent="0.2">
      <c r="A29" s="43" t="s">
        <v>5</v>
      </c>
      <c r="B29" s="69">
        <v>504</v>
      </c>
      <c r="C29" s="31">
        <v>178</v>
      </c>
      <c r="D29" s="139">
        <v>228</v>
      </c>
      <c r="E29" s="139">
        <v>228</v>
      </c>
      <c r="F29" s="74">
        <v>47</v>
      </c>
      <c r="G29" s="100"/>
      <c r="H29" s="101"/>
      <c r="I29" s="100"/>
      <c r="J29" s="150">
        <f t="shared" si="0"/>
        <v>47</v>
      </c>
      <c r="K29" s="159">
        <f t="shared" si="2"/>
        <v>20.614035087719298</v>
      </c>
      <c r="L29" s="57"/>
      <c r="M29" s="118"/>
      <c r="N29" s="125"/>
      <c r="O29" s="126"/>
    </row>
    <row r="30" spans="1:15" x14ac:dyDescent="0.2">
      <c r="A30" s="43" t="s">
        <v>0</v>
      </c>
      <c r="B30" s="69">
        <v>511</v>
      </c>
      <c r="C30" s="31">
        <v>463</v>
      </c>
      <c r="D30" s="139">
        <v>990</v>
      </c>
      <c r="E30" s="139">
        <v>990</v>
      </c>
      <c r="F30" s="74">
        <v>123</v>
      </c>
      <c r="G30" s="100"/>
      <c r="H30" s="101"/>
      <c r="I30" s="100"/>
      <c r="J30" s="150">
        <f t="shared" si="0"/>
        <v>123</v>
      </c>
      <c r="K30" s="159">
        <f t="shared" si="2"/>
        <v>12.424242424242424</v>
      </c>
      <c r="L30" s="57"/>
      <c r="M30" s="118"/>
      <c r="N30" s="125"/>
      <c r="O30" s="126"/>
    </row>
    <row r="31" spans="1:15" x14ac:dyDescent="0.2">
      <c r="A31" s="43" t="s">
        <v>1</v>
      </c>
      <c r="B31" s="69">
        <v>518</v>
      </c>
      <c r="C31" s="31">
        <v>6532</v>
      </c>
      <c r="D31" s="139">
        <v>8648</v>
      </c>
      <c r="E31" s="139">
        <v>8648</v>
      </c>
      <c r="F31" s="74">
        <v>1333</v>
      </c>
      <c r="G31" s="100"/>
      <c r="H31" s="101"/>
      <c r="I31" s="100"/>
      <c r="J31" s="150">
        <f t="shared" si="0"/>
        <v>1333</v>
      </c>
      <c r="K31" s="159">
        <f t="shared" si="2"/>
        <v>15.413968547641074</v>
      </c>
      <c r="L31" s="57"/>
      <c r="M31" s="118"/>
      <c r="N31" s="125"/>
      <c r="O31" s="126"/>
    </row>
    <row r="32" spans="1:15" x14ac:dyDescent="0.2">
      <c r="A32" s="43" t="s">
        <v>28</v>
      </c>
      <c r="B32" s="69">
        <v>521</v>
      </c>
      <c r="C32" s="31">
        <v>8587</v>
      </c>
      <c r="D32" s="139">
        <v>8955</v>
      </c>
      <c r="E32" s="139">
        <v>8955</v>
      </c>
      <c r="F32" s="74">
        <v>2121</v>
      </c>
      <c r="G32" s="100"/>
      <c r="H32" s="101"/>
      <c r="I32" s="100"/>
      <c r="J32" s="150">
        <f t="shared" si="0"/>
        <v>2121</v>
      </c>
      <c r="K32" s="159">
        <f t="shared" si="2"/>
        <v>23.685092127303182</v>
      </c>
      <c r="L32" s="57"/>
      <c r="M32" s="118"/>
      <c r="N32" s="125"/>
      <c r="O32" s="126"/>
    </row>
    <row r="33" spans="1:15" x14ac:dyDescent="0.2">
      <c r="A33" s="43" t="s">
        <v>27</v>
      </c>
      <c r="B33" s="69" t="s">
        <v>26</v>
      </c>
      <c r="C33" s="31">
        <v>3114</v>
      </c>
      <c r="D33" s="139">
        <v>3194</v>
      </c>
      <c r="E33" s="139">
        <v>3194</v>
      </c>
      <c r="F33" s="74">
        <v>769</v>
      </c>
      <c r="G33" s="100"/>
      <c r="H33" s="101"/>
      <c r="I33" s="100"/>
      <c r="J33" s="150">
        <f t="shared" si="0"/>
        <v>769</v>
      </c>
      <c r="K33" s="159">
        <f t="shared" si="2"/>
        <v>24.076393237319976</v>
      </c>
      <c r="L33" s="57"/>
      <c r="M33" s="118"/>
      <c r="N33" s="125"/>
      <c r="O33" s="126"/>
    </row>
    <row r="34" spans="1:15" x14ac:dyDescent="0.2">
      <c r="A34" s="43" t="s">
        <v>25</v>
      </c>
      <c r="B34" s="69">
        <v>557</v>
      </c>
      <c r="C34" s="31">
        <v>1</v>
      </c>
      <c r="D34" s="139">
        <v>0</v>
      </c>
      <c r="E34" s="139">
        <v>0</v>
      </c>
      <c r="F34" s="74">
        <v>0</v>
      </c>
      <c r="G34" s="100"/>
      <c r="H34" s="101"/>
      <c r="I34" s="100"/>
      <c r="J34" s="150">
        <f t="shared" si="0"/>
        <v>0</v>
      </c>
      <c r="K34" s="159" t="str">
        <f t="shared" si="2"/>
        <v>x</v>
      </c>
      <c r="L34" s="57"/>
      <c r="M34" s="118"/>
      <c r="N34" s="125"/>
      <c r="O34" s="126"/>
    </row>
    <row r="35" spans="1:15" x14ac:dyDescent="0.2">
      <c r="A35" s="43" t="s">
        <v>2</v>
      </c>
      <c r="B35" s="69">
        <v>551</v>
      </c>
      <c r="C35" s="31">
        <v>2109</v>
      </c>
      <c r="D35" s="139">
        <v>2056</v>
      </c>
      <c r="E35" s="139">
        <v>2056</v>
      </c>
      <c r="F35" s="74">
        <v>515</v>
      </c>
      <c r="G35" s="100"/>
      <c r="H35" s="101"/>
      <c r="I35" s="100"/>
      <c r="J35" s="150">
        <f t="shared" si="0"/>
        <v>515</v>
      </c>
      <c r="K35" s="159">
        <f t="shared" si="2"/>
        <v>25.048638132295721</v>
      </c>
      <c r="L35" s="57"/>
      <c r="M35" s="118"/>
      <c r="N35" s="125"/>
      <c r="O35" s="126"/>
    </row>
    <row r="36" spans="1:15" ht="13.5" thickBot="1" x14ac:dyDescent="0.25">
      <c r="A36" s="40" t="s">
        <v>24</v>
      </c>
      <c r="B36" s="75" t="s">
        <v>23</v>
      </c>
      <c r="C36" s="33">
        <v>414</v>
      </c>
      <c r="D36" s="140">
        <v>500</v>
      </c>
      <c r="E36" s="140">
        <v>500</v>
      </c>
      <c r="F36" s="76">
        <v>96</v>
      </c>
      <c r="G36" s="95"/>
      <c r="H36" s="102"/>
      <c r="I36" s="100"/>
      <c r="J36" s="151">
        <f t="shared" si="0"/>
        <v>96</v>
      </c>
      <c r="K36" s="160">
        <f t="shared" si="2"/>
        <v>19.2</v>
      </c>
      <c r="L36" s="57"/>
      <c r="M36" s="115"/>
      <c r="N36" s="131"/>
      <c r="O36" s="132"/>
    </row>
    <row r="37" spans="1:15" ht="13.5" thickBot="1" x14ac:dyDescent="0.25">
      <c r="A37" s="44" t="s">
        <v>22</v>
      </c>
      <c r="B37" s="78"/>
      <c r="C37" s="79">
        <f t="shared" ref="C37:I37" si="3">SUM(C27:C36)</f>
        <v>24071</v>
      </c>
      <c r="D37" s="79">
        <f t="shared" si="3"/>
        <v>27232</v>
      </c>
      <c r="E37" s="79">
        <f t="shared" si="3"/>
        <v>27232</v>
      </c>
      <c r="F37" s="8">
        <f t="shared" si="3"/>
        <v>5822</v>
      </c>
      <c r="G37" s="111">
        <f t="shared" si="3"/>
        <v>0</v>
      </c>
      <c r="H37" s="23">
        <f t="shared" si="3"/>
        <v>0</v>
      </c>
      <c r="I37" s="111">
        <f t="shared" si="3"/>
        <v>0</v>
      </c>
      <c r="J37" s="79">
        <f t="shared" si="0"/>
        <v>5822</v>
      </c>
      <c r="K37" s="161">
        <f t="shared" si="2"/>
        <v>21.379259694477085</v>
      </c>
      <c r="L37" s="57"/>
      <c r="M37" s="133">
        <f>SUM(M27:M36)</f>
        <v>0</v>
      </c>
      <c r="N37" s="134">
        <f>SUM(N27:N36)</f>
        <v>0</v>
      </c>
      <c r="O37" s="133">
        <f>SUM(O27:O36)</f>
        <v>0</v>
      </c>
    </row>
    <row r="38" spans="1:15" x14ac:dyDescent="0.2">
      <c r="A38" s="42" t="s">
        <v>21</v>
      </c>
      <c r="B38" s="67">
        <v>601</v>
      </c>
      <c r="C38" s="30">
        <v>0</v>
      </c>
      <c r="D38" s="138">
        <v>0</v>
      </c>
      <c r="E38" s="138">
        <v>0</v>
      </c>
      <c r="F38" s="83">
        <v>0</v>
      </c>
      <c r="G38" s="105"/>
      <c r="H38" s="104"/>
      <c r="I38" s="100"/>
      <c r="J38" s="90">
        <f t="shared" si="0"/>
        <v>0</v>
      </c>
      <c r="K38" s="158" t="str">
        <f t="shared" si="2"/>
        <v>x</v>
      </c>
      <c r="L38" s="57"/>
      <c r="M38" s="121"/>
      <c r="N38" s="129"/>
      <c r="O38" s="130"/>
    </row>
    <row r="39" spans="1:15" x14ac:dyDescent="0.2">
      <c r="A39" s="43" t="s">
        <v>20</v>
      </c>
      <c r="B39" s="69">
        <v>602</v>
      </c>
      <c r="C39" s="31">
        <v>1189</v>
      </c>
      <c r="D39" s="139">
        <v>1400</v>
      </c>
      <c r="E39" s="139">
        <v>1400</v>
      </c>
      <c r="F39" s="74">
        <v>290</v>
      </c>
      <c r="G39" s="100"/>
      <c r="H39" s="101"/>
      <c r="I39" s="100"/>
      <c r="J39" s="150">
        <f t="shared" si="0"/>
        <v>290</v>
      </c>
      <c r="K39" s="159">
        <f t="shared" ref="K39:K47" si="4">IF(E39=0,"x",(J39/E39)*100)</f>
        <v>20.714285714285715</v>
      </c>
      <c r="L39" s="57"/>
      <c r="M39" s="118"/>
      <c r="N39" s="125"/>
      <c r="O39" s="126"/>
    </row>
    <row r="40" spans="1:15" x14ac:dyDescent="0.2">
      <c r="A40" s="43" t="s">
        <v>19</v>
      </c>
      <c r="B40" s="69">
        <v>604</v>
      </c>
      <c r="C40" s="31">
        <v>255</v>
      </c>
      <c r="D40" s="139">
        <v>320</v>
      </c>
      <c r="E40" s="139">
        <v>320</v>
      </c>
      <c r="F40" s="74">
        <v>54</v>
      </c>
      <c r="G40" s="100"/>
      <c r="H40" s="101"/>
      <c r="I40" s="100"/>
      <c r="J40" s="150">
        <f t="shared" si="0"/>
        <v>54</v>
      </c>
      <c r="K40" s="159">
        <f t="shared" si="4"/>
        <v>16.875</v>
      </c>
      <c r="L40" s="57"/>
      <c r="M40" s="118"/>
      <c r="N40" s="125"/>
      <c r="O40" s="126"/>
    </row>
    <row r="41" spans="1:15" x14ac:dyDescent="0.2">
      <c r="A41" s="43" t="s">
        <v>18</v>
      </c>
      <c r="B41" s="69" t="s">
        <v>17</v>
      </c>
      <c r="C41" s="31">
        <v>21905</v>
      </c>
      <c r="D41" s="139">
        <v>24494</v>
      </c>
      <c r="E41" s="139">
        <v>24494</v>
      </c>
      <c r="F41" s="74">
        <v>6200</v>
      </c>
      <c r="G41" s="100"/>
      <c r="H41" s="101"/>
      <c r="I41" s="100"/>
      <c r="J41" s="150">
        <f t="shared" si="0"/>
        <v>6200</v>
      </c>
      <c r="K41" s="159">
        <f t="shared" si="4"/>
        <v>25.312321384828941</v>
      </c>
      <c r="L41" s="57"/>
      <c r="M41" s="118"/>
      <c r="N41" s="125"/>
      <c r="O41" s="126"/>
    </row>
    <row r="42" spans="1:15" ht="13.5" thickBot="1" x14ac:dyDescent="0.25">
      <c r="A42" s="40" t="s">
        <v>7</v>
      </c>
      <c r="B42" s="75" t="s">
        <v>16</v>
      </c>
      <c r="C42" s="33">
        <v>870</v>
      </c>
      <c r="D42" s="140">
        <f>400+170+520</f>
        <v>1090</v>
      </c>
      <c r="E42" s="140">
        <f>400+170+520</f>
        <v>1090</v>
      </c>
      <c r="F42" s="76">
        <v>172</v>
      </c>
      <c r="G42" s="95"/>
      <c r="H42" s="102"/>
      <c r="I42" s="100"/>
      <c r="J42" s="151">
        <f t="shared" si="0"/>
        <v>172</v>
      </c>
      <c r="K42" s="160">
        <f t="shared" si="4"/>
        <v>15.779816513761469</v>
      </c>
      <c r="L42" s="57"/>
      <c r="M42" s="115"/>
      <c r="N42" s="131"/>
      <c r="O42" s="132"/>
    </row>
    <row r="43" spans="1:15" ht="13.5" thickBot="1" x14ac:dyDescent="0.25">
      <c r="A43" s="44" t="s">
        <v>15</v>
      </c>
      <c r="B43" s="78" t="s">
        <v>4</v>
      </c>
      <c r="C43" s="79">
        <f t="shared" ref="C43:I43" si="5">SUM(C38:C42)</f>
        <v>24219</v>
      </c>
      <c r="D43" s="79">
        <f t="shared" si="5"/>
        <v>27304</v>
      </c>
      <c r="E43" s="79">
        <f t="shared" si="5"/>
        <v>27304</v>
      </c>
      <c r="F43" s="8">
        <f t="shared" si="5"/>
        <v>6716</v>
      </c>
      <c r="G43" s="111">
        <f t="shared" si="5"/>
        <v>0</v>
      </c>
      <c r="H43" s="23">
        <f t="shared" si="5"/>
        <v>0</v>
      </c>
      <c r="I43" s="112">
        <f t="shared" si="5"/>
        <v>0</v>
      </c>
      <c r="J43" s="79">
        <f t="shared" si="0"/>
        <v>6716</v>
      </c>
      <c r="K43" s="163">
        <f t="shared" si="4"/>
        <v>24.59712862584237</v>
      </c>
      <c r="L43" s="57"/>
      <c r="M43" s="133">
        <f>SUM(M38:M42)</f>
        <v>0</v>
      </c>
      <c r="N43" s="134">
        <f>SUM(N38:N42)</f>
        <v>0</v>
      </c>
      <c r="O43" s="133">
        <f>SUM(O38:O42)</f>
        <v>0</v>
      </c>
    </row>
    <row r="44" spans="1:15" ht="5.25" customHeight="1" thickBot="1" x14ac:dyDescent="0.25">
      <c r="A44" s="40"/>
      <c r="B44" s="84"/>
      <c r="C44" s="4"/>
      <c r="D44" s="85"/>
      <c r="E44" s="85"/>
      <c r="F44" s="86"/>
      <c r="G44" s="28"/>
      <c r="H44" s="56"/>
      <c r="I44" s="28"/>
      <c r="J44" s="152"/>
      <c r="K44" s="162"/>
      <c r="L44" s="57"/>
      <c r="M44" s="87"/>
      <c r="N44" s="88"/>
      <c r="O44" s="88"/>
    </row>
    <row r="45" spans="1:15" ht="13.5" thickBot="1" x14ac:dyDescent="0.25">
      <c r="A45" s="89" t="s">
        <v>14</v>
      </c>
      <c r="B45" s="78" t="s">
        <v>4</v>
      </c>
      <c r="C45" s="8">
        <f t="shared" ref="C45:I45" si="6">C43-C41</f>
        <v>2314</v>
      </c>
      <c r="D45" s="79">
        <f t="shared" si="6"/>
        <v>2810</v>
      </c>
      <c r="E45" s="79">
        <f t="shared" si="6"/>
        <v>2810</v>
      </c>
      <c r="F45" s="8">
        <f t="shared" si="6"/>
        <v>516</v>
      </c>
      <c r="G45" s="80">
        <f t="shared" si="6"/>
        <v>0</v>
      </c>
      <c r="H45" s="8">
        <f t="shared" si="6"/>
        <v>0</v>
      </c>
      <c r="I45" s="80">
        <f t="shared" si="6"/>
        <v>0</v>
      </c>
      <c r="J45" s="90">
        <f t="shared" si="0"/>
        <v>516</v>
      </c>
      <c r="K45" s="158">
        <f t="shared" si="4"/>
        <v>18.362989323843419</v>
      </c>
      <c r="L45" s="57"/>
      <c r="M45" s="82">
        <f>M43-M41</f>
        <v>0</v>
      </c>
      <c r="N45" s="81">
        <f>N43-N41</f>
        <v>0</v>
      </c>
      <c r="O45" s="82">
        <f>O43-O41</f>
        <v>0</v>
      </c>
    </row>
    <row r="46" spans="1:15" ht="13.5" thickBot="1" x14ac:dyDescent="0.25">
      <c r="A46" s="44" t="s">
        <v>13</v>
      </c>
      <c r="B46" s="78" t="s">
        <v>4</v>
      </c>
      <c r="C46" s="8">
        <f t="shared" ref="C46:I46" si="7">C43-C37</f>
        <v>148</v>
      </c>
      <c r="D46" s="79">
        <f t="shared" si="7"/>
        <v>72</v>
      </c>
      <c r="E46" s="79">
        <f t="shared" si="7"/>
        <v>72</v>
      </c>
      <c r="F46" s="8">
        <f t="shared" si="7"/>
        <v>894</v>
      </c>
      <c r="G46" s="80">
        <f t="shared" si="7"/>
        <v>0</v>
      </c>
      <c r="H46" s="8">
        <f t="shared" si="7"/>
        <v>0</v>
      </c>
      <c r="I46" s="80">
        <f t="shared" si="7"/>
        <v>0</v>
      </c>
      <c r="J46" s="90">
        <f t="shared" si="0"/>
        <v>894</v>
      </c>
      <c r="K46" s="158">
        <f t="shared" si="4"/>
        <v>1241.6666666666665</v>
      </c>
      <c r="L46" s="57"/>
      <c r="M46" s="82">
        <f>M43-M37</f>
        <v>0</v>
      </c>
      <c r="N46" s="81">
        <f>N43-N37</f>
        <v>0</v>
      </c>
      <c r="O46" s="82">
        <f>O43-O37</f>
        <v>0</v>
      </c>
    </row>
    <row r="47" spans="1:15" ht="13.5" thickBot="1" x14ac:dyDescent="0.25">
      <c r="A47" s="91" t="s">
        <v>12</v>
      </c>
      <c r="B47" s="92" t="s">
        <v>4</v>
      </c>
      <c r="C47" s="8">
        <f t="shared" ref="C47:I47" si="8">C46-C41</f>
        <v>-21757</v>
      </c>
      <c r="D47" s="79">
        <f t="shared" si="8"/>
        <v>-24422</v>
      </c>
      <c r="E47" s="79">
        <f t="shared" si="8"/>
        <v>-24422</v>
      </c>
      <c r="F47" s="8">
        <f t="shared" si="8"/>
        <v>-5306</v>
      </c>
      <c r="G47" s="80">
        <f t="shared" si="8"/>
        <v>0</v>
      </c>
      <c r="H47" s="8">
        <f t="shared" si="8"/>
        <v>0</v>
      </c>
      <c r="I47" s="80">
        <f t="shared" si="8"/>
        <v>0</v>
      </c>
      <c r="J47" s="79">
        <f t="shared" si="0"/>
        <v>-5306</v>
      </c>
      <c r="K47" s="158">
        <f t="shared" si="4"/>
        <v>21.726312341331585</v>
      </c>
      <c r="L47" s="57"/>
      <c r="M47" s="82">
        <f>M46-M41</f>
        <v>0</v>
      </c>
      <c r="N47" s="81">
        <f>N46-N41</f>
        <v>0</v>
      </c>
      <c r="O47" s="82">
        <f>O46-O41</f>
        <v>0</v>
      </c>
    </row>
    <row r="50" spans="1:10" ht="14.25" x14ac:dyDescent="0.2">
      <c r="A50" s="46" t="s">
        <v>11</v>
      </c>
    </row>
    <row r="51" spans="1:10" ht="14.25" x14ac:dyDescent="0.2">
      <c r="A51" s="47" t="s">
        <v>10</v>
      </c>
    </row>
    <row r="52" spans="1:10" ht="14.25" x14ac:dyDescent="0.2">
      <c r="A52" s="48" t="s">
        <v>9</v>
      </c>
    </row>
    <row r="53" spans="1:10" s="19" customFormat="1" ht="14.25" x14ac:dyDescent="0.2">
      <c r="A53" s="48" t="s">
        <v>62</v>
      </c>
      <c r="B53" s="20"/>
      <c r="E53" s="21"/>
      <c r="F53" s="21"/>
      <c r="G53" s="21"/>
      <c r="H53" s="21"/>
      <c r="I53" s="21"/>
      <c r="J53" s="21"/>
    </row>
    <row r="56" spans="1:10" x14ac:dyDescent="0.2">
      <c r="A56" s="34" t="s">
        <v>73</v>
      </c>
      <c r="C56" s="1" t="s">
        <v>76</v>
      </c>
      <c r="D56" s="169" t="s">
        <v>75</v>
      </c>
    </row>
    <row r="57" spans="1:10" x14ac:dyDescent="0.2">
      <c r="D57" s="169" t="s">
        <v>77</v>
      </c>
    </row>
    <row r="58" spans="1:10" x14ac:dyDescent="0.2">
      <c r="A58" s="34" t="s">
        <v>74</v>
      </c>
    </row>
  </sheetData>
  <mergeCells count="3">
    <mergeCell ref="A1:O1"/>
    <mergeCell ref="F9:I9"/>
    <mergeCell ref="C7:O7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R1" sqref="R1"/>
    </sheetView>
  </sheetViews>
  <sheetFormatPr defaultColWidth="8.7109375" defaultRowHeight="12.75" x14ac:dyDescent="0.2"/>
  <cols>
    <col min="1" max="1" width="37.7109375" style="34" customWidth="1"/>
    <col min="2" max="2" width="7.28515625" style="3" customWidth="1"/>
    <col min="3" max="4" width="11.5703125" style="1" customWidth="1"/>
    <col min="5" max="5" width="11.5703125" style="2" customWidth="1"/>
    <col min="6" max="6" width="11.42578125" style="2" customWidth="1"/>
    <col min="7" max="7" width="9.85546875" style="2" customWidth="1"/>
    <col min="8" max="8" width="9.140625" style="2" customWidth="1"/>
    <col min="9" max="9" width="9.28515625" style="2" customWidth="1"/>
    <col min="10" max="10" width="9.140625" style="2" customWidth="1"/>
    <col min="11" max="11" width="12" style="1" customWidth="1"/>
    <col min="12" max="12" width="8.7109375" style="1"/>
    <col min="13" max="13" width="11.85546875" style="1" customWidth="1"/>
    <col min="14" max="14" width="12.5703125" style="1" customWidth="1"/>
    <col min="15" max="15" width="11.85546875" style="1" customWidth="1"/>
    <col min="16" max="16" width="12" style="1" customWidth="1"/>
    <col min="17" max="16384" width="8.7109375" style="1"/>
  </cols>
  <sheetData>
    <row r="1" spans="1:16" ht="24" customHeight="1" x14ac:dyDescent="0.35">
      <c r="A1" s="171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"/>
    </row>
    <row r="2" spans="1:16" x14ac:dyDescent="0.2">
      <c r="O2" s="18"/>
    </row>
    <row r="3" spans="1:16" ht="18.75" x14ac:dyDescent="0.3">
      <c r="A3" s="35" t="s">
        <v>109</v>
      </c>
      <c r="F3" s="15"/>
      <c r="G3" s="15"/>
    </row>
    <row r="4" spans="1:16" ht="21.75" customHeight="1" x14ac:dyDescent="0.25">
      <c r="A4" s="36"/>
      <c r="F4" s="15"/>
      <c r="G4" s="15"/>
    </row>
    <row r="5" spans="1:16" x14ac:dyDescent="0.2">
      <c r="A5" s="37"/>
      <c r="F5" s="15"/>
      <c r="G5" s="15"/>
    </row>
    <row r="6" spans="1:16" ht="6" customHeight="1" thickBot="1" x14ac:dyDescent="0.25">
      <c r="F6" s="15"/>
      <c r="G6" s="15"/>
    </row>
    <row r="7" spans="1:16" ht="24.75" customHeight="1" thickBot="1" x14ac:dyDescent="0.3">
      <c r="A7" s="38" t="s">
        <v>61</v>
      </c>
      <c r="B7" s="16"/>
      <c r="C7" s="184" t="s">
        <v>110</v>
      </c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6"/>
    </row>
    <row r="8" spans="1:16" ht="23.25" customHeight="1" thickBot="1" x14ac:dyDescent="0.25">
      <c r="A8" s="37" t="s">
        <v>60</v>
      </c>
      <c r="F8" s="15"/>
      <c r="G8" s="15"/>
    </row>
    <row r="9" spans="1:16" ht="13.5" thickBot="1" x14ac:dyDescent="0.25">
      <c r="A9" s="49"/>
      <c r="B9" s="50"/>
      <c r="C9" s="93" t="s">
        <v>3</v>
      </c>
      <c r="D9" s="143" t="s">
        <v>59</v>
      </c>
      <c r="E9" s="144" t="s">
        <v>58</v>
      </c>
      <c r="F9" s="173" t="s">
        <v>57</v>
      </c>
      <c r="G9" s="174"/>
      <c r="H9" s="174"/>
      <c r="I9" s="175"/>
      <c r="J9" s="14" t="s">
        <v>69</v>
      </c>
      <c r="K9" s="13" t="s">
        <v>56</v>
      </c>
      <c r="M9" s="50" t="s">
        <v>54</v>
      </c>
      <c r="N9" s="50" t="s">
        <v>55</v>
      </c>
      <c r="O9" s="50" t="s">
        <v>54</v>
      </c>
    </row>
    <row r="10" spans="1:16" ht="13.5" thickBot="1" x14ac:dyDescent="0.25">
      <c r="A10" s="39" t="s">
        <v>53</v>
      </c>
      <c r="B10" s="51" t="s">
        <v>52</v>
      </c>
      <c r="C10" s="94" t="s">
        <v>111</v>
      </c>
      <c r="D10" s="145">
        <v>2024</v>
      </c>
      <c r="E10" s="146">
        <v>2024</v>
      </c>
      <c r="F10" s="12" t="s">
        <v>51</v>
      </c>
      <c r="G10" s="52" t="s">
        <v>50</v>
      </c>
      <c r="H10" s="52" t="s">
        <v>49</v>
      </c>
      <c r="I10" s="53" t="s">
        <v>48</v>
      </c>
      <c r="J10" s="11" t="s">
        <v>8</v>
      </c>
      <c r="K10" s="10" t="s">
        <v>47</v>
      </c>
      <c r="M10" s="54" t="s">
        <v>65</v>
      </c>
      <c r="N10" s="51" t="s">
        <v>66</v>
      </c>
      <c r="O10" s="51" t="s">
        <v>46</v>
      </c>
    </row>
    <row r="11" spans="1:16" x14ac:dyDescent="0.2">
      <c r="A11" s="40" t="s">
        <v>45</v>
      </c>
      <c r="B11" s="55"/>
      <c r="C11" s="282">
        <v>13</v>
      </c>
      <c r="D11" s="141">
        <v>14</v>
      </c>
      <c r="E11" s="141">
        <v>14</v>
      </c>
      <c r="F11" s="9">
        <v>13</v>
      </c>
      <c r="G11" s="95"/>
      <c r="H11" s="96"/>
      <c r="I11" s="97"/>
      <c r="J11" s="153" t="s">
        <v>4</v>
      </c>
      <c r="K11" s="157" t="s">
        <v>4</v>
      </c>
      <c r="L11" s="170"/>
      <c r="M11" s="113"/>
      <c r="N11" s="114"/>
      <c r="O11" s="114"/>
    </row>
    <row r="12" spans="1:16" ht="13.5" thickBot="1" x14ac:dyDescent="0.25">
      <c r="A12" s="41" t="s">
        <v>44</v>
      </c>
      <c r="B12" s="58"/>
      <c r="C12" s="283">
        <v>12</v>
      </c>
      <c r="D12" s="142">
        <v>12.5</v>
      </c>
      <c r="E12" s="142">
        <v>12.5</v>
      </c>
      <c r="F12" s="27">
        <v>12</v>
      </c>
      <c r="G12" s="98"/>
      <c r="H12" s="99"/>
      <c r="I12" s="98"/>
      <c r="J12" s="154"/>
      <c r="K12" s="77" t="s">
        <v>4</v>
      </c>
      <c r="L12" s="170"/>
      <c r="M12" s="115"/>
      <c r="N12" s="116"/>
      <c r="O12" s="116"/>
    </row>
    <row r="13" spans="1:16" x14ac:dyDescent="0.2">
      <c r="A13" s="42" t="s">
        <v>63</v>
      </c>
      <c r="B13" s="59" t="s">
        <v>92</v>
      </c>
      <c r="C13" s="284">
        <v>4796</v>
      </c>
      <c r="D13" s="147" t="s">
        <v>4</v>
      </c>
      <c r="E13" s="147" t="s">
        <v>4</v>
      </c>
      <c r="F13" s="30">
        <v>4796</v>
      </c>
      <c r="G13" s="100"/>
      <c r="H13" s="101"/>
      <c r="I13" s="100"/>
      <c r="J13" s="150" t="s">
        <v>4</v>
      </c>
      <c r="K13" s="6" t="s">
        <v>4</v>
      </c>
      <c r="L13" s="170"/>
      <c r="M13" s="113"/>
      <c r="N13" s="117"/>
      <c r="O13" s="117"/>
    </row>
    <row r="14" spans="1:16" x14ac:dyDescent="0.2">
      <c r="A14" s="43" t="s">
        <v>64</v>
      </c>
      <c r="B14" s="59" t="s">
        <v>93</v>
      </c>
      <c r="C14" s="284">
        <v>4608</v>
      </c>
      <c r="D14" s="148" t="s">
        <v>4</v>
      </c>
      <c r="E14" s="148" t="s">
        <v>4</v>
      </c>
      <c r="F14" s="31">
        <v>4615</v>
      </c>
      <c r="G14" s="100"/>
      <c r="H14" s="101"/>
      <c r="I14" s="100"/>
      <c r="J14" s="150" t="s">
        <v>4</v>
      </c>
      <c r="K14" s="6" t="s">
        <v>4</v>
      </c>
      <c r="L14" s="170"/>
      <c r="M14" s="118"/>
      <c r="N14" s="117"/>
      <c r="O14" s="117"/>
    </row>
    <row r="15" spans="1:16" x14ac:dyDescent="0.2">
      <c r="A15" s="43" t="s">
        <v>43</v>
      </c>
      <c r="B15" s="59" t="s">
        <v>42</v>
      </c>
      <c r="C15" s="284">
        <v>48</v>
      </c>
      <c r="D15" s="148" t="s">
        <v>4</v>
      </c>
      <c r="E15" s="148" t="s">
        <v>4</v>
      </c>
      <c r="F15" s="31">
        <v>42</v>
      </c>
      <c r="G15" s="100"/>
      <c r="H15" s="101"/>
      <c r="I15" s="100"/>
      <c r="J15" s="150" t="s">
        <v>4</v>
      </c>
      <c r="K15" s="6" t="s">
        <v>4</v>
      </c>
      <c r="L15" s="170"/>
      <c r="M15" s="118"/>
      <c r="N15" s="117"/>
      <c r="O15" s="117"/>
    </row>
    <row r="16" spans="1:16" x14ac:dyDescent="0.2">
      <c r="A16" s="43" t="s">
        <v>41</v>
      </c>
      <c r="B16" s="59" t="s">
        <v>4</v>
      </c>
      <c r="C16" s="284">
        <v>548</v>
      </c>
      <c r="D16" s="148" t="s">
        <v>4</v>
      </c>
      <c r="E16" s="148" t="s">
        <v>4</v>
      </c>
      <c r="F16" s="31">
        <v>2949</v>
      </c>
      <c r="G16" s="100"/>
      <c r="H16" s="101"/>
      <c r="I16" s="100"/>
      <c r="J16" s="150" t="s">
        <v>4</v>
      </c>
      <c r="K16" s="6" t="s">
        <v>4</v>
      </c>
      <c r="L16" s="170"/>
      <c r="M16" s="118"/>
      <c r="N16" s="117"/>
      <c r="O16" s="117"/>
    </row>
    <row r="17" spans="1:15" ht="13.5" thickBot="1" x14ac:dyDescent="0.25">
      <c r="A17" s="40" t="s">
        <v>40</v>
      </c>
      <c r="B17" s="60" t="s">
        <v>39</v>
      </c>
      <c r="C17" s="285">
        <v>2454</v>
      </c>
      <c r="D17" s="149" t="s">
        <v>4</v>
      </c>
      <c r="E17" s="149" t="s">
        <v>4</v>
      </c>
      <c r="F17" s="32">
        <v>1520</v>
      </c>
      <c r="G17" s="95"/>
      <c r="H17" s="102"/>
      <c r="I17" s="103"/>
      <c r="J17" s="155" t="s">
        <v>4</v>
      </c>
      <c r="K17" s="7" t="s">
        <v>4</v>
      </c>
      <c r="L17" s="170"/>
      <c r="M17" s="119"/>
      <c r="N17" s="120"/>
      <c r="O17" s="120"/>
    </row>
    <row r="18" spans="1:15" ht="13.5" thickBot="1" x14ac:dyDescent="0.25">
      <c r="A18" s="44" t="s">
        <v>38</v>
      </c>
      <c r="B18" s="29"/>
      <c r="C18" s="286">
        <f t="shared" ref="C18" si="0">C13-C14+C15+C16+C17</f>
        <v>3238</v>
      </c>
      <c r="D18" s="61" t="s">
        <v>4</v>
      </c>
      <c r="E18" s="61" t="s">
        <v>4</v>
      </c>
      <c r="F18" s="23">
        <f>F13-F14+F15+F16+F17</f>
        <v>4692</v>
      </c>
      <c r="G18" s="24"/>
      <c r="H18" s="62"/>
      <c r="I18" s="63"/>
      <c r="J18" s="79" t="s">
        <v>4</v>
      </c>
      <c r="K18" s="8" t="s">
        <v>4</v>
      </c>
      <c r="L18" s="170"/>
      <c r="M18" s="64"/>
      <c r="N18" s="25"/>
      <c r="O18" s="25"/>
    </row>
    <row r="19" spans="1:15" x14ac:dyDescent="0.2">
      <c r="A19" s="40" t="s">
        <v>67</v>
      </c>
      <c r="B19" s="65" t="s">
        <v>68</v>
      </c>
      <c r="C19" s="285">
        <v>141</v>
      </c>
      <c r="D19" s="147" t="s">
        <v>4</v>
      </c>
      <c r="E19" s="147" t="s">
        <v>4</v>
      </c>
      <c r="F19" s="32">
        <v>133</v>
      </c>
      <c r="G19" s="95"/>
      <c r="H19" s="104"/>
      <c r="I19" s="105"/>
      <c r="J19" s="155" t="s">
        <v>4</v>
      </c>
      <c r="K19" s="7" t="s">
        <v>4</v>
      </c>
      <c r="L19" s="170"/>
      <c r="M19" s="121"/>
      <c r="N19" s="120"/>
      <c r="O19" s="120"/>
    </row>
    <row r="20" spans="1:15" x14ac:dyDescent="0.2">
      <c r="A20" s="43" t="s">
        <v>37</v>
      </c>
      <c r="B20" s="59" t="s">
        <v>36</v>
      </c>
      <c r="C20" s="284">
        <v>1149</v>
      </c>
      <c r="D20" s="148" t="s">
        <v>4</v>
      </c>
      <c r="E20" s="148" t="s">
        <v>4</v>
      </c>
      <c r="F20" s="31">
        <v>662</v>
      </c>
      <c r="G20" s="100"/>
      <c r="H20" s="101"/>
      <c r="I20" s="100"/>
      <c r="J20" s="150" t="s">
        <v>4</v>
      </c>
      <c r="K20" s="6" t="s">
        <v>4</v>
      </c>
      <c r="L20" s="170"/>
      <c r="M20" s="118"/>
      <c r="N20" s="117"/>
      <c r="O20" s="117"/>
    </row>
    <row r="21" spans="1:15" x14ac:dyDescent="0.2">
      <c r="A21" s="43" t="s">
        <v>35</v>
      </c>
      <c r="B21" s="59" t="s">
        <v>4</v>
      </c>
      <c r="C21" s="284">
        <v>82</v>
      </c>
      <c r="D21" s="148" t="s">
        <v>4</v>
      </c>
      <c r="E21" s="148" t="s">
        <v>4</v>
      </c>
      <c r="F21" s="31">
        <v>518</v>
      </c>
      <c r="G21" s="100"/>
      <c r="H21" s="101"/>
      <c r="I21" s="100"/>
      <c r="J21" s="150" t="s">
        <v>4</v>
      </c>
      <c r="K21" s="6" t="s">
        <v>4</v>
      </c>
      <c r="L21" s="170"/>
      <c r="M21" s="118"/>
      <c r="N21" s="117"/>
      <c r="O21" s="117"/>
    </row>
    <row r="22" spans="1:15" x14ac:dyDescent="0.2">
      <c r="A22" s="43" t="s">
        <v>34</v>
      </c>
      <c r="B22" s="59" t="s">
        <v>4</v>
      </c>
      <c r="C22" s="284">
        <v>1838</v>
      </c>
      <c r="D22" s="148" t="s">
        <v>4</v>
      </c>
      <c r="E22" s="148" t="s">
        <v>4</v>
      </c>
      <c r="F22" s="31">
        <v>3162</v>
      </c>
      <c r="G22" s="100"/>
      <c r="H22" s="101"/>
      <c r="I22" s="100"/>
      <c r="J22" s="150" t="s">
        <v>4</v>
      </c>
      <c r="K22" s="6" t="s">
        <v>4</v>
      </c>
      <c r="L22" s="170"/>
      <c r="M22" s="118"/>
      <c r="N22" s="117"/>
      <c r="O22" s="117"/>
    </row>
    <row r="23" spans="1:15" ht="13.5" thickBot="1" x14ac:dyDescent="0.25">
      <c r="A23" s="41" t="s">
        <v>33</v>
      </c>
      <c r="B23" s="66" t="s">
        <v>4</v>
      </c>
      <c r="C23" s="287"/>
      <c r="D23" s="149" t="s">
        <v>4</v>
      </c>
      <c r="E23" s="149" t="s">
        <v>4</v>
      </c>
      <c r="F23" s="33">
        <v>0</v>
      </c>
      <c r="G23" s="103"/>
      <c r="H23" s="102"/>
      <c r="I23" s="103"/>
      <c r="J23" s="156" t="s">
        <v>4</v>
      </c>
      <c r="K23" s="5" t="s">
        <v>4</v>
      </c>
      <c r="L23" s="170"/>
      <c r="M23" s="115"/>
      <c r="N23" s="122"/>
      <c r="O23" s="122"/>
    </row>
    <row r="24" spans="1:15" x14ac:dyDescent="0.2">
      <c r="A24" s="45" t="s">
        <v>32</v>
      </c>
      <c r="B24" s="67" t="s">
        <v>4</v>
      </c>
      <c r="C24" s="288">
        <v>9064</v>
      </c>
      <c r="D24" s="135">
        <v>7830</v>
      </c>
      <c r="E24" s="135">
        <v>7830</v>
      </c>
      <c r="F24" s="68">
        <v>1901</v>
      </c>
      <c r="G24" s="106"/>
      <c r="H24" s="107"/>
      <c r="I24" s="106"/>
      <c r="J24" s="90">
        <f t="shared" ref="J24:J47" si="1">SUM(F24:I24)</f>
        <v>1901</v>
      </c>
      <c r="K24" s="158">
        <f>IF(E24=0,"x",(J24/E24*100))</f>
        <v>24.278416347381864</v>
      </c>
      <c r="L24" s="170"/>
      <c r="M24" s="113"/>
      <c r="N24" s="123"/>
      <c r="O24" s="124"/>
    </row>
    <row r="25" spans="1:15" x14ac:dyDescent="0.2">
      <c r="A25" s="43" t="s">
        <v>31</v>
      </c>
      <c r="B25" s="69" t="s">
        <v>4</v>
      </c>
      <c r="C25" s="289">
        <v>0</v>
      </c>
      <c r="D25" s="136"/>
      <c r="E25" s="136"/>
      <c r="F25" s="70">
        <v>0</v>
      </c>
      <c r="G25" s="100"/>
      <c r="H25" s="101"/>
      <c r="I25" s="100"/>
      <c r="J25" s="150">
        <f t="shared" si="1"/>
        <v>0</v>
      </c>
      <c r="K25" s="159" t="str">
        <f>IF(E25=0,"x",(J25/E25)*100)</f>
        <v>x</v>
      </c>
      <c r="L25" s="170"/>
      <c r="M25" s="118"/>
      <c r="N25" s="125"/>
      <c r="O25" s="126"/>
    </row>
    <row r="26" spans="1:15" ht="13.5" thickBot="1" x14ac:dyDescent="0.25">
      <c r="A26" s="41" t="s">
        <v>30</v>
      </c>
      <c r="B26" s="71">
        <v>672</v>
      </c>
      <c r="C26" s="290">
        <v>1800</v>
      </c>
      <c r="D26" s="137">
        <v>1530</v>
      </c>
      <c r="E26" s="137">
        <v>1530</v>
      </c>
      <c r="F26" s="72">
        <v>383</v>
      </c>
      <c r="G26" s="108"/>
      <c r="H26" s="109"/>
      <c r="I26" s="110"/>
      <c r="J26" s="151">
        <f t="shared" si="1"/>
        <v>383</v>
      </c>
      <c r="K26" s="160">
        <f t="shared" ref="K26" si="2">IF(E26=0,"x",(J26/E26*100))</f>
        <v>25.032679738562091</v>
      </c>
      <c r="L26" s="170"/>
      <c r="M26" s="119"/>
      <c r="N26" s="127"/>
      <c r="O26" s="128"/>
    </row>
    <row r="27" spans="1:15" x14ac:dyDescent="0.2">
      <c r="A27" s="42" t="s">
        <v>6</v>
      </c>
      <c r="B27" s="67">
        <v>501</v>
      </c>
      <c r="C27" s="291">
        <v>774</v>
      </c>
      <c r="D27" s="138">
        <v>750</v>
      </c>
      <c r="E27" s="138">
        <v>750</v>
      </c>
      <c r="F27" s="73">
        <v>171</v>
      </c>
      <c r="G27" s="105"/>
      <c r="H27" s="104"/>
      <c r="I27" s="105"/>
      <c r="J27" s="90">
        <f t="shared" si="1"/>
        <v>171</v>
      </c>
      <c r="K27" s="163">
        <f t="shared" ref="K27:K47" si="3">IF(E27=0,"x",(J27/E27)*100)</f>
        <v>22.8</v>
      </c>
      <c r="L27" s="170"/>
      <c r="M27" s="121"/>
      <c r="N27" s="129"/>
      <c r="O27" s="130"/>
    </row>
    <row r="28" spans="1:15" x14ac:dyDescent="0.2">
      <c r="A28" s="43" t="s">
        <v>29</v>
      </c>
      <c r="B28" s="69">
        <v>502</v>
      </c>
      <c r="C28" s="292">
        <v>565</v>
      </c>
      <c r="D28" s="139">
        <v>532</v>
      </c>
      <c r="E28" s="139">
        <v>532</v>
      </c>
      <c r="F28" s="74">
        <v>47</v>
      </c>
      <c r="G28" s="100"/>
      <c r="H28" s="101"/>
      <c r="I28" s="100"/>
      <c r="J28" s="150">
        <f t="shared" si="1"/>
        <v>47</v>
      </c>
      <c r="K28" s="159">
        <f t="shared" si="3"/>
        <v>8.8345864661654137</v>
      </c>
      <c r="L28" s="170"/>
      <c r="M28" s="118"/>
      <c r="N28" s="125"/>
      <c r="O28" s="126"/>
    </row>
    <row r="29" spans="1:15" x14ac:dyDescent="0.2">
      <c r="A29" s="43" t="s">
        <v>5</v>
      </c>
      <c r="B29" s="69">
        <v>504</v>
      </c>
      <c r="C29" s="292">
        <v>0</v>
      </c>
      <c r="D29" s="139"/>
      <c r="E29" s="139"/>
      <c r="F29" s="74">
        <v>0</v>
      </c>
      <c r="G29" s="100"/>
      <c r="H29" s="101"/>
      <c r="I29" s="100"/>
      <c r="J29" s="150">
        <f t="shared" si="1"/>
        <v>0</v>
      </c>
      <c r="K29" s="159" t="str">
        <f t="shared" si="3"/>
        <v>x</v>
      </c>
      <c r="L29" s="170"/>
      <c r="M29" s="118"/>
      <c r="N29" s="125"/>
      <c r="O29" s="126"/>
    </row>
    <row r="30" spans="1:15" x14ac:dyDescent="0.2">
      <c r="A30" s="43" t="s">
        <v>0</v>
      </c>
      <c r="B30" s="69">
        <v>511</v>
      </c>
      <c r="C30" s="292">
        <v>138</v>
      </c>
      <c r="D30" s="139">
        <v>240</v>
      </c>
      <c r="E30" s="139">
        <v>240</v>
      </c>
      <c r="F30" s="74">
        <v>37</v>
      </c>
      <c r="G30" s="100"/>
      <c r="H30" s="101"/>
      <c r="I30" s="100"/>
      <c r="J30" s="150">
        <f t="shared" si="1"/>
        <v>37</v>
      </c>
      <c r="K30" s="159">
        <f t="shared" si="3"/>
        <v>15.416666666666668</v>
      </c>
      <c r="L30" s="170"/>
      <c r="M30" s="118"/>
      <c r="N30" s="125"/>
      <c r="O30" s="126"/>
    </row>
    <row r="31" spans="1:15" x14ac:dyDescent="0.2">
      <c r="A31" s="43" t="s">
        <v>1</v>
      </c>
      <c r="B31" s="69">
        <v>518</v>
      </c>
      <c r="C31" s="292">
        <v>497</v>
      </c>
      <c r="D31" s="139">
        <v>429</v>
      </c>
      <c r="E31" s="139">
        <v>429</v>
      </c>
      <c r="F31" s="74">
        <v>107</v>
      </c>
      <c r="G31" s="100"/>
      <c r="H31" s="101"/>
      <c r="I31" s="100"/>
      <c r="J31" s="150">
        <f t="shared" si="1"/>
        <v>107</v>
      </c>
      <c r="K31" s="159">
        <f t="shared" si="3"/>
        <v>24.941724941724942</v>
      </c>
      <c r="L31" s="170"/>
      <c r="M31" s="118"/>
      <c r="N31" s="125"/>
      <c r="O31" s="126"/>
    </row>
    <row r="32" spans="1:15" x14ac:dyDescent="0.2">
      <c r="A32" s="43" t="s">
        <v>28</v>
      </c>
      <c r="B32" s="69">
        <v>521</v>
      </c>
      <c r="C32" s="292">
        <v>5455</v>
      </c>
      <c r="D32" s="139">
        <v>4680</v>
      </c>
      <c r="E32" s="139">
        <v>4680</v>
      </c>
      <c r="F32" s="74">
        <v>1138</v>
      </c>
      <c r="G32" s="100"/>
      <c r="H32" s="101"/>
      <c r="I32" s="100"/>
      <c r="J32" s="150">
        <f t="shared" si="1"/>
        <v>1138</v>
      </c>
      <c r="K32" s="159">
        <f t="shared" si="3"/>
        <v>24.316239316239315</v>
      </c>
      <c r="L32" s="170"/>
      <c r="M32" s="118"/>
      <c r="N32" s="125"/>
      <c r="O32" s="126"/>
    </row>
    <row r="33" spans="1:15" x14ac:dyDescent="0.2">
      <c r="A33" s="43" t="s">
        <v>27</v>
      </c>
      <c r="B33" s="69" t="s">
        <v>26</v>
      </c>
      <c r="C33" s="292">
        <v>2165</v>
      </c>
      <c r="D33" s="139">
        <v>1830</v>
      </c>
      <c r="E33" s="139">
        <v>1830</v>
      </c>
      <c r="F33" s="74">
        <v>406</v>
      </c>
      <c r="G33" s="100"/>
      <c r="H33" s="101"/>
      <c r="I33" s="100"/>
      <c r="J33" s="150">
        <f t="shared" si="1"/>
        <v>406</v>
      </c>
      <c r="K33" s="159">
        <f t="shared" si="3"/>
        <v>22.185792349726778</v>
      </c>
      <c r="L33" s="170"/>
      <c r="M33" s="118"/>
      <c r="N33" s="125"/>
      <c r="O33" s="126"/>
    </row>
    <row r="34" spans="1:15" x14ac:dyDescent="0.2">
      <c r="A34" s="43" t="s">
        <v>25</v>
      </c>
      <c r="B34" s="69">
        <v>557</v>
      </c>
      <c r="C34" s="292">
        <v>0</v>
      </c>
      <c r="D34" s="139">
        <v>0</v>
      </c>
      <c r="E34" s="139">
        <v>0</v>
      </c>
      <c r="F34" s="74">
        <v>0</v>
      </c>
      <c r="G34" s="100"/>
      <c r="H34" s="101"/>
      <c r="I34" s="100"/>
      <c r="J34" s="150">
        <f t="shared" si="1"/>
        <v>0</v>
      </c>
      <c r="K34" s="159" t="str">
        <f t="shared" si="3"/>
        <v>x</v>
      </c>
      <c r="L34" s="170"/>
      <c r="M34" s="118"/>
      <c r="N34" s="125"/>
      <c r="O34" s="126"/>
    </row>
    <row r="35" spans="1:15" x14ac:dyDescent="0.2">
      <c r="A35" s="43" t="s">
        <v>2</v>
      </c>
      <c r="B35" s="69">
        <v>551</v>
      </c>
      <c r="C35" s="292">
        <v>36</v>
      </c>
      <c r="D35" s="139">
        <v>30</v>
      </c>
      <c r="E35" s="139">
        <v>30</v>
      </c>
      <c r="F35" s="74">
        <v>8</v>
      </c>
      <c r="G35" s="100"/>
      <c r="H35" s="101"/>
      <c r="I35" s="100"/>
      <c r="J35" s="150">
        <f t="shared" si="1"/>
        <v>8</v>
      </c>
      <c r="K35" s="159">
        <f t="shared" si="3"/>
        <v>26.666666666666668</v>
      </c>
      <c r="L35" s="170"/>
      <c r="M35" s="118"/>
      <c r="N35" s="125"/>
      <c r="O35" s="126"/>
    </row>
    <row r="36" spans="1:15" ht="13.5" thickBot="1" x14ac:dyDescent="0.25">
      <c r="A36" s="40" t="s">
        <v>24</v>
      </c>
      <c r="B36" s="75" t="s">
        <v>23</v>
      </c>
      <c r="C36" s="293">
        <v>183</v>
      </c>
      <c r="D36" s="140">
        <v>124</v>
      </c>
      <c r="E36" s="140">
        <v>124</v>
      </c>
      <c r="F36" s="76">
        <v>0</v>
      </c>
      <c r="G36" s="95"/>
      <c r="H36" s="102"/>
      <c r="I36" s="100"/>
      <c r="J36" s="151">
        <f t="shared" si="1"/>
        <v>0</v>
      </c>
      <c r="K36" s="160">
        <f t="shared" si="3"/>
        <v>0</v>
      </c>
      <c r="L36" s="170"/>
      <c r="M36" s="115"/>
      <c r="N36" s="131"/>
      <c r="O36" s="132"/>
    </row>
    <row r="37" spans="1:15" ht="13.5" thickBot="1" x14ac:dyDescent="0.25">
      <c r="A37" s="44" t="s">
        <v>22</v>
      </c>
      <c r="B37" s="78"/>
      <c r="C37" s="286">
        <f t="shared" ref="C37" si="4">SUM(C27:C36)</f>
        <v>9813</v>
      </c>
      <c r="D37" s="79">
        <f t="shared" ref="D37:I37" si="5">SUM(D27:D36)</f>
        <v>8615</v>
      </c>
      <c r="E37" s="79">
        <f t="shared" si="5"/>
        <v>8615</v>
      </c>
      <c r="F37" s="8">
        <f t="shared" si="5"/>
        <v>1914</v>
      </c>
      <c r="G37" s="111">
        <f t="shared" si="5"/>
        <v>0</v>
      </c>
      <c r="H37" s="23">
        <f t="shared" si="5"/>
        <v>0</v>
      </c>
      <c r="I37" s="111">
        <f t="shared" si="5"/>
        <v>0</v>
      </c>
      <c r="J37" s="79">
        <f t="shared" si="1"/>
        <v>1914</v>
      </c>
      <c r="K37" s="161">
        <f t="shared" si="3"/>
        <v>22.217063261752756</v>
      </c>
      <c r="L37" s="170"/>
      <c r="M37" s="133">
        <f>SUM(M27:M36)</f>
        <v>0</v>
      </c>
      <c r="N37" s="134">
        <f>SUM(N27:N36)</f>
        <v>0</v>
      </c>
      <c r="O37" s="133">
        <f>SUM(O27:O36)</f>
        <v>0</v>
      </c>
    </row>
    <row r="38" spans="1:15" x14ac:dyDescent="0.2">
      <c r="A38" s="42" t="s">
        <v>21</v>
      </c>
      <c r="B38" s="67">
        <v>601</v>
      </c>
      <c r="C38" s="291">
        <v>0</v>
      </c>
      <c r="D38" s="138"/>
      <c r="E38" s="138"/>
      <c r="F38" s="83">
        <v>0</v>
      </c>
      <c r="G38" s="105"/>
      <c r="H38" s="104"/>
      <c r="I38" s="100"/>
      <c r="J38" s="90">
        <f t="shared" si="1"/>
        <v>0</v>
      </c>
      <c r="K38" s="158" t="str">
        <f t="shared" si="3"/>
        <v>x</v>
      </c>
      <c r="L38" s="170"/>
      <c r="M38" s="121"/>
      <c r="N38" s="129"/>
      <c r="O38" s="130"/>
    </row>
    <row r="39" spans="1:15" x14ac:dyDescent="0.2">
      <c r="A39" s="43" t="s">
        <v>20</v>
      </c>
      <c r="B39" s="69">
        <v>602</v>
      </c>
      <c r="C39" s="292">
        <v>771</v>
      </c>
      <c r="D39" s="139">
        <v>700</v>
      </c>
      <c r="E39" s="139">
        <v>700</v>
      </c>
      <c r="F39" s="74">
        <v>202</v>
      </c>
      <c r="G39" s="100"/>
      <c r="H39" s="101"/>
      <c r="I39" s="100"/>
      <c r="J39" s="150">
        <f t="shared" si="1"/>
        <v>202</v>
      </c>
      <c r="K39" s="159">
        <f t="shared" si="3"/>
        <v>28.857142857142858</v>
      </c>
      <c r="L39" s="170"/>
      <c r="M39" s="118"/>
      <c r="N39" s="125"/>
      <c r="O39" s="126"/>
    </row>
    <row r="40" spans="1:15" x14ac:dyDescent="0.2">
      <c r="A40" s="43" t="s">
        <v>19</v>
      </c>
      <c r="B40" s="69">
        <v>604</v>
      </c>
      <c r="C40" s="292">
        <v>0</v>
      </c>
      <c r="D40" s="139"/>
      <c r="E40" s="139"/>
      <c r="F40" s="74">
        <v>0</v>
      </c>
      <c r="G40" s="100"/>
      <c r="H40" s="101"/>
      <c r="I40" s="100"/>
      <c r="J40" s="150">
        <f t="shared" si="1"/>
        <v>0</v>
      </c>
      <c r="K40" s="159" t="str">
        <f t="shared" si="3"/>
        <v>x</v>
      </c>
      <c r="L40" s="170"/>
      <c r="M40" s="118"/>
      <c r="N40" s="125"/>
      <c r="O40" s="126"/>
    </row>
    <row r="41" spans="1:15" x14ac:dyDescent="0.2">
      <c r="A41" s="43" t="s">
        <v>18</v>
      </c>
      <c r="B41" s="69" t="s">
        <v>17</v>
      </c>
      <c r="C41" s="292">
        <v>9064</v>
      </c>
      <c r="D41" s="139">
        <v>7830</v>
      </c>
      <c r="E41" s="139">
        <v>7830</v>
      </c>
      <c r="F41" s="74">
        <v>1901</v>
      </c>
      <c r="G41" s="100"/>
      <c r="H41" s="101"/>
      <c r="I41" s="100"/>
      <c r="J41" s="150">
        <f t="shared" si="1"/>
        <v>1901</v>
      </c>
      <c r="K41" s="159">
        <f t="shared" si="3"/>
        <v>24.278416347381864</v>
      </c>
      <c r="L41" s="170"/>
      <c r="M41" s="118"/>
      <c r="N41" s="125"/>
      <c r="O41" s="126"/>
    </row>
    <row r="42" spans="1:15" ht="13.5" thickBot="1" x14ac:dyDescent="0.25">
      <c r="A42" s="40" t="s">
        <v>7</v>
      </c>
      <c r="B42" s="75" t="s">
        <v>16</v>
      </c>
      <c r="C42" s="293">
        <v>6</v>
      </c>
      <c r="D42" s="140">
        <v>85</v>
      </c>
      <c r="E42" s="140">
        <v>85</v>
      </c>
      <c r="F42" s="76">
        <v>0</v>
      </c>
      <c r="G42" s="95"/>
      <c r="H42" s="102"/>
      <c r="I42" s="100"/>
      <c r="J42" s="151">
        <f t="shared" si="1"/>
        <v>0</v>
      </c>
      <c r="K42" s="160">
        <f t="shared" si="3"/>
        <v>0</v>
      </c>
      <c r="L42" s="170"/>
      <c r="M42" s="115"/>
      <c r="N42" s="131"/>
      <c r="O42" s="132"/>
    </row>
    <row r="43" spans="1:15" ht="13.5" thickBot="1" x14ac:dyDescent="0.25">
      <c r="A43" s="44" t="s">
        <v>15</v>
      </c>
      <c r="B43" s="78" t="s">
        <v>4</v>
      </c>
      <c r="C43" s="79">
        <f t="shared" ref="C43:I43" si="6">SUM(C38:C42)</f>
        <v>9841</v>
      </c>
      <c r="D43" s="79">
        <f t="shared" si="6"/>
        <v>8615</v>
      </c>
      <c r="E43" s="79">
        <f t="shared" si="6"/>
        <v>8615</v>
      </c>
      <c r="F43" s="8">
        <f t="shared" si="6"/>
        <v>2103</v>
      </c>
      <c r="G43" s="111">
        <f t="shared" si="6"/>
        <v>0</v>
      </c>
      <c r="H43" s="23">
        <f t="shared" si="6"/>
        <v>0</v>
      </c>
      <c r="I43" s="112">
        <f t="shared" si="6"/>
        <v>0</v>
      </c>
      <c r="J43" s="79">
        <f t="shared" si="1"/>
        <v>2103</v>
      </c>
      <c r="K43" s="163">
        <f t="shared" si="3"/>
        <v>24.410911201392917</v>
      </c>
      <c r="L43" s="170"/>
      <c r="M43" s="133">
        <f>SUM(M38:M42)</f>
        <v>0</v>
      </c>
      <c r="N43" s="134">
        <f>SUM(N38:N42)</f>
        <v>0</v>
      </c>
      <c r="O43" s="133">
        <f>SUM(O38:O42)</f>
        <v>0</v>
      </c>
    </row>
    <row r="44" spans="1:15" ht="5.25" customHeight="1" thickBot="1" x14ac:dyDescent="0.25">
      <c r="A44" s="40"/>
      <c r="B44" s="84"/>
      <c r="C44" s="4"/>
      <c r="D44" s="85"/>
      <c r="E44" s="85"/>
      <c r="F44" s="86"/>
      <c r="G44" s="28"/>
      <c r="H44" s="56"/>
      <c r="I44" s="28"/>
      <c r="J44" s="152"/>
      <c r="K44" s="162"/>
      <c r="L44" s="170"/>
      <c r="M44" s="87"/>
      <c r="N44" s="88"/>
      <c r="O44" s="88"/>
    </row>
    <row r="45" spans="1:15" ht="13.5" thickBot="1" x14ac:dyDescent="0.25">
      <c r="A45" s="89" t="s">
        <v>14</v>
      </c>
      <c r="B45" s="78" t="s">
        <v>4</v>
      </c>
      <c r="C45" s="8">
        <f t="shared" ref="C45:I45" si="7">C43-C41</f>
        <v>777</v>
      </c>
      <c r="D45" s="79">
        <f t="shared" si="7"/>
        <v>785</v>
      </c>
      <c r="E45" s="79">
        <f t="shared" si="7"/>
        <v>785</v>
      </c>
      <c r="F45" s="8">
        <f t="shared" si="7"/>
        <v>202</v>
      </c>
      <c r="G45" s="80">
        <f t="shared" si="7"/>
        <v>0</v>
      </c>
      <c r="H45" s="8">
        <f t="shared" si="7"/>
        <v>0</v>
      </c>
      <c r="I45" s="80">
        <f t="shared" si="7"/>
        <v>0</v>
      </c>
      <c r="J45" s="90">
        <f t="shared" si="1"/>
        <v>202</v>
      </c>
      <c r="K45" s="158">
        <f t="shared" si="3"/>
        <v>25.732484076433121</v>
      </c>
      <c r="L45" s="170"/>
      <c r="M45" s="82">
        <f>M43-M41</f>
        <v>0</v>
      </c>
      <c r="N45" s="81">
        <f>N43-N41</f>
        <v>0</v>
      </c>
      <c r="O45" s="82">
        <f>O43-O41</f>
        <v>0</v>
      </c>
    </row>
    <row r="46" spans="1:15" ht="13.5" thickBot="1" x14ac:dyDescent="0.25">
      <c r="A46" s="44" t="s">
        <v>13</v>
      </c>
      <c r="B46" s="78" t="s">
        <v>4</v>
      </c>
      <c r="C46" s="8">
        <f t="shared" ref="C46:I46" si="8">C43-C37</f>
        <v>28</v>
      </c>
      <c r="D46" s="79">
        <f t="shared" si="8"/>
        <v>0</v>
      </c>
      <c r="E46" s="79">
        <f t="shared" si="8"/>
        <v>0</v>
      </c>
      <c r="F46" s="8">
        <f t="shared" si="8"/>
        <v>189</v>
      </c>
      <c r="G46" s="80">
        <f t="shared" si="8"/>
        <v>0</v>
      </c>
      <c r="H46" s="8">
        <f t="shared" si="8"/>
        <v>0</v>
      </c>
      <c r="I46" s="80">
        <f t="shared" si="8"/>
        <v>0</v>
      </c>
      <c r="J46" s="90">
        <f t="shared" si="1"/>
        <v>189</v>
      </c>
      <c r="K46" s="158" t="str">
        <f t="shared" si="3"/>
        <v>x</v>
      </c>
      <c r="L46" s="170"/>
      <c r="M46" s="82">
        <f>M43-M37</f>
        <v>0</v>
      </c>
      <c r="N46" s="81">
        <f>N43-N37</f>
        <v>0</v>
      </c>
      <c r="O46" s="82">
        <f>O43-O37</f>
        <v>0</v>
      </c>
    </row>
    <row r="47" spans="1:15" ht="13.5" thickBot="1" x14ac:dyDescent="0.25">
      <c r="A47" s="91" t="s">
        <v>12</v>
      </c>
      <c r="B47" s="92" t="s">
        <v>4</v>
      </c>
      <c r="C47" s="8">
        <f t="shared" ref="C47:I47" si="9">C46-C41</f>
        <v>-9036</v>
      </c>
      <c r="D47" s="79">
        <f t="shared" si="9"/>
        <v>-7830</v>
      </c>
      <c r="E47" s="79">
        <f t="shared" si="9"/>
        <v>-7830</v>
      </c>
      <c r="F47" s="8">
        <f t="shared" si="9"/>
        <v>-1712</v>
      </c>
      <c r="G47" s="80">
        <f t="shared" si="9"/>
        <v>0</v>
      </c>
      <c r="H47" s="8">
        <f t="shared" si="9"/>
        <v>0</v>
      </c>
      <c r="I47" s="80">
        <f t="shared" si="9"/>
        <v>0</v>
      </c>
      <c r="J47" s="79">
        <f t="shared" si="1"/>
        <v>-1712</v>
      </c>
      <c r="K47" s="158">
        <f t="shared" si="3"/>
        <v>21.86462324393359</v>
      </c>
      <c r="L47" s="170"/>
      <c r="M47" s="82">
        <f>M46-M41</f>
        <v>0</v>
      </c>
      <c r="N47" s="81">
        <f>N46-N41</f>
        <v>0</v>
      </c>
      <c r="O47" s="82">
        <f>O46-O41</f>
        <v>0</v>
      </c>
    </row>
    <row r="50" spans="1:10" ht="14.25" x14ac:dyDescent="0.2">
      <c r="A50" s="46" t="s">
        <v>11</v>
      </c>
    </row>
    <row r="51" spans="1:10" ht="14.25" x14ac:dyDescent="0.2">
      <c r="A51" s="47" t="s">
        <v>10</v>
      </c>
    </row>
    <row r="52" spans="1:10" ht="14.25" x14ac:dyDescent="0.2">
      <c r="A52" s="48" t="s">
        <v>9</v>
      </c>
    </row>
    <row r="53" spans="1:10" s="19" customFormat="1" ht="14.25" x14ac:dyDescent="0.2">
      <c r="A53" s="48" t="s">
        <v>62</v>
      </c>
      <c r="B53" s="20"/>
      <c r="E53" s="21"/>
      <c r="F53" s="21"/>
      <c r="G53" s="21"/>
      <c r="H53" s="21"/>
      <c r="I53" s="21"/>
      <c r="J53" s="21"/>
    </row>
    <row r="56" spans="1:10" x14ac:dyDescent="0.2">
      <c r="A56" s="34" t="s">
        <v>112</v>
      </c>
    </row>
    <row r="58" spans="1:10" x14ac:dyDescent="0.2">
      <c r="A58" s="34" t="s">
        <v>113</v>
      </c>
    </row>
  </sheetData>
  <mergeCells count="3">
    <mergeCell ref="A1:O1"/>
    <mergeCell ref="C7:O7"/>
    <mergeCell ref="F9:I9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R1" sqref="R1"/>
    </sheetView>
  </sheetViews>
  <sheetFormatPr defaultColWidth="8.7109375" defaultRowHeight="12.75" x14ac:dyDescent="0.2"/>
  <cols>
    <col min="1" max="1" width="37.7109375" style="34" customWidth="1"/>
    <col min="2" max="2" width="7.28515625" style="3" customWidth="1"/>
    <col min="3" max="4" width="11.5703125" style="1" customWidth="1"/>
    <col min="5" max="5" width="11.5703125" style="2" customWidth="1"/>
    <col min="6" max="6" width="11.42578125" style="2" customWidth="1"/>
    <col min="7" max="7" width="9.85546875" style="2" customWidth="1"/>
    <col min="8" max="8" width="9.140625" style="2" customWidth="1"/>
    <col min="9" max="9" width="9.28515625" style="2" customWidth="1"/>
    <col min="10" max="10" width="9.140625" style="2" customWidth="1"/>
    <col min="11" max="11" width="12" style="1" customWidth="1"/>
    <col min="12" max="12" width="8.7109375" style="1"/>
    <col min="13" max="13" width="11.85546875" style="1" customWidth="1"/>
    <col min="14" max="14" width="12.5703125" style="1" customWidth="1"/>
    <col min="15" max="15" width="11.85546875" style="1" customWidth="1"/>
    <col min="16" max="16" width="12" style="1" customWidth="1"/>
    <col min="17" max="16384" width="8.7109375" style="1"/>
  </cols>
  <sheetData>
    <row r="1" spans="1:16" ht="24" customHeight="1" x14ac:dyDescent="0.35">
      <c r="A1" s="171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"/>
    </row>
    <row r="2" spans="1:16" x14ac:dyDescent="0.2">
      <c r="O2" s="18"/>
    </row>
    <row r="3" spans="1:16" ht="18.75" x14ac:dyDescent="0.3">
      <c r="A3" s="35" t="s">
        <v>71</v>
      </c>
      <c r="F3" s="15"/>
      <c r="G3" s="15"/>
    </row>
    <row r="4" spans="1:16" ht="21.75" customHeight="1" x14ac:dyDescent="0.25">
      <c r="A4" s="36"/>
      <c r="F4" s="15"/>
      <c r="G4" s="15"/>
    </row>
    <row r="5" spans="1:16" x14ac:dyDescent="0.2">
      <c r="A5" s="37"/>
      <c r="F5" s="15"/>
      <c r="G5" s="15"/>
    </row>
    <row r="6" spans="1:16" ht="6" customHeight="1" thickBot="1" x14ac:dyDescent="0.25">
      <c r="F6" s="15"/>
      <c r="G6" s="15"/>
    </row>
    <row r="7" spans="1:16" ht="24.75" customHeight="1" thickBot="1" x14ac:dyDescent="0.3">
      <c r="A7" s="38" t="s">
        <v>61</v>
      </c>
      <c r="B7" s="16"/>
      <c r="C7" s="176" t="s">
        <v>114</v>
      </c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8"/>
    </row>
    <row r="8" spans="1:16" ht="23.25" customHeight="1" thickBot="1" x14ac:dyDescent="0.25">
      <c r="A8" s="37" t="s">
        <v>60</v>
      </c>
      <c r="F8" s="15"/>
      <c r="G8" s="15"/>
    </row>
    <row r="9" spans="1:16" ht="13.5" thickBot="1" x14ac:dyDescent="0.25">
      <c r="A9" s="49"/>
      <c r="B9" s="50"/>
      <c r="C9" s="93" t="s">
        <v>3</v>
      </c>
      <c r="D9" s="143" t="s">
        <v>59</v>
      </c>
      <c r="E9" s="144" t="s">
        <v>58</v>
      </c>
      <c r="F9" s="173" t="s">
        <v>57</v>
      </c>
      <c r="G9" s="174"/>
      <c r="H9" s="174"/>
      <c r="I9" s="175"/>
      <c r="J9" s="14" t="s">
        <v>70</v>
      </c>
      <c r="K9" s="13" t="s">
        <v>56</v>
      </c>
      <c r="M9" s="50" t="s">
        <v>54</v>
      </c>
      <c r="N9" s="50" t="s">
        <v>55</v>
      </c>
      <c r="O9" s="50" t="s">
        <v>54</v>
      </c>
    </row>
    <row r="10" spans="1:16" ht="13.5" thickBot="1" x14ac:dyDescent="0.25">
      <c r="A10" s="39" t="s">
        <v>53</v>
      </c>
      <c r="B10" s="51" t="s">
        <v>52</v>
      </c>
      <c r="C10" s="94" t="s">
        <v>69</v>
      </c>
      <c r="D10" s="145">
        <v>2025</v>
      </c>
      <c r="E10" s="146">
        <v>2025</v>
      </c>
      <c r="F10" s="12" t="s">
        <v>51</v>
      </c>
      <c r="G10" s="52" t="s">
        <v>50</v>
      </c>
      <c r="H10" s="52" t="s">
        <v>49</v>
      </c>
      <c r="I10" s="53" t="s">
        <v>48</v>
      </c>
      <c r="J10" s="11" t="s">
        <v>8</v>
      </c>
      <c r="K10" s="10" t="s">
        <v>47</v>
      </c>
      <c r="M10" s="54" t="s">
        <v>65</v>
      </c>
      <c r="N10" s="51" t="s">
        <v>66</v>
      </c>
      <c r="O10" s="51" t="s">
        <v>46</v>
      </c>
    </row>
    <row r="11" spans="1:16" x14ac:dyDescent="0.2">
      <c r="A11" s="40" t="s">
        <v>45</v>
      </c>
      <c r="B11" s="55"/>
      <c r="C11" s="294">
        <v>9</v>
      </c>
      <c r="D11" s="141">
        <v>11</v>
      </c>
      <c r="E11" s="141">
        <v>10</v>
      </c>
      <c r="F11" s="9">
        <v>10</v>
      </c>
      <c r="G11" s="95"/>
      <c r="H11" s="96"/>
      <c r="I11" s="97"/>
      <c r="J11" s="153" t="s">
        <v>4</v>
      </c>
      <c r="K11" s="157" t="s">
        <v>4</v>
      </c>
      <c r="L11" s="170"/>
      <c r="M11" s="113"/>
      <c r="N11" s="114"/>
      <c r="O11" s="114"/>
    </row>
    <row r="12" spans="1:16" ht="13.5" thickBot="1" x14ac:dyDescent="0.25">
      <c r="A12" s="41" t="s">
        <v>44</v>
      </c>
      <c r="B12" s="58"/>
      <c r="C12" s="295">
        <v>8.85</v>
      </c>
      <c r="D12" s="142">
        <v>10.8</v>
      </c>
      <c r="E12" s="142">
        <v>10.8</v>
      </c>
      <c r="F12" s="27">
        <v>9.15</v>
      </c>
      <c r="G12" s="98"/>
      <c r="H12" s="99"/>
      <c r="I12" s="98"/>
      <c r="J12" s="154"/>
      <c r="K12" s="77" t="s">
        <v>4</v>
      </c>
      <c r="L12" s="170"/>
      <c r="M12" s="115"/>
      <c r="N12" s="116"/>
      <c r="O12" s="116"/>
    </row>
    <row r="13" spans="1:16" x14ac:dyDescent="0.2">
      <c r="A13" s="42" t="s">
        <v>63</v>
      </c>
      <c r="B13" s="59"/>
      <c r="C13" s="164">
        <v>4331</v>
      </c>
      <c r="D13" s="147" t="s">
        <v>4</v>
      </c>
      <c r="E13" s="147">
        <v>0</v>
      </c>
      <c r="F13" s="30">
        <v>4345</v>
      </c>
      <c r="G13" s="100"/>
      <c r="H13" s="101"/>
      <c r="I13" s="100"/>
      <c r="J13" s="150" t="s">
        <v>4</v>
      </c>
      <c r="K13" s="6" t="s">
        <v>4</v>
      </c>
      <c r="L13" s="170"/>
      <c r="M13" s="113"/>
      <c r="N13" s="117"/>
      <c r="O13" s="117"/>
    </row>
    <row r="14" spans="1:16" x14ac:dyDescent="0.2">
      <c r="A14" s="43" t="s">
        <v>64</v>
      </c>
      <c r="B14" s="59"/>
      <c r="C14" s="164">
        <v>3586</v>
      </c>
      <c r="D14" s="148" t="s">
        <v>4</v>
      </c>
      <c r="E14" s="148">
        <v>6976</v>
      </c>
      <c r="F14" s="31">
        <v>3633</v>
      </c>
      <c r="G14" s="100"/>
      <c r="H14" s="101"/>
      <c r="I14" s="100"/>
      <c r="J14" s="150" t="s">
        <v>4</v>
      </c>
      <c r="K14" s="6" t="s">
        <v>4</v>
      </c>
      <c r="L14" s="170"/>
      <c r="M14" s="118"/>
      <c r="N14" s="117"/>
      <c r="O14" s="117"/>
    </row>
    <row r="15" spans="1:16" x14ac:dyDescent="0.2">
      <c r="A15" s="43" t="s">
        <v>43</v>
      </c>
      <c r="B15" s="59" t="s">
        <v>42</v>
      </c>
      <c r="C15" s="164">
        <v>16</v>
      </c>
      <c r="D15" s="148" t="s">
        <v>4</v>
      </c>
      <c r="E15" s="148">
        <v>64</v>
      </c>
      <c r="F15" s="31">
        <v>0</v>
      </c>
      <c r="G15" s="100"/>
      <c r="H15" s="101"/>
      <c r="I15" s="100"/>
      <c r="J15" s="150" t="s">
        <v>4</v>
      </c>
      <c r="K15" s="6" t="s">
        <v>4</v>
      </c>
      <c r="L15" s="170"/>
      <c r="M15" s="118"/>
      <c r="N15" s="117"/>
      <c r="O15" s="117"/>
    </row>
    <row r="16" spans="1:16" x14ac:dyDescent="0.2">
      <c r="A16" s="43" t="s">
        <v>41</v>
      </c>
      <c r="B16" s="59" t="s">
        <v>4</v>
      </c>
      <c r="C16" s="164">
        <v>553</v>
      </c>
      <c r="D16" s="148" t="s">
        <v>4</v>
      </c>
      <c r="E16" s="148" t="s">
        <v>4</v>
      </c>
      <c r="F16" s="31">
        <v>2420</v>
      </c>
      <c r="G16" s="100"/>
      <c r="H16" s="101"/>
      <c r="I16" s="100"/>
      <c r="J16" s="150" t="s">
        <v>4</v>
      </c>
      <c r="K16" s="6" t="s">
        <v>4</v>
      </c>
      <c r="L16" s="170"/>
      <c r="M16" s="118"/>
      <c r="N16" s="117"/>
      <c r="O16" s="117"/>
    </row>
    <row r="17" spans="1:15" ht="13.5" thickBot="1" x14ac:dyDescent="0.25">
      <c r="A17" s="40" t="s">
        <v>40</v>
      </c>
      <c r="B17" s="60" t="s">
        <v>39</v>
      </c>
      <c r="C17" s="165">
        <v>1418</v>
      </c>
      <c r="D17" s="149" t="s">
        <v>4</v>
      </c>
      <c r="E17" s="149" t="s">
        <v>4</v>
      </c>
      <c r="F17" s="32">
        <v>2147</v>
      </c>
      <c r="G17" s="95"/>
      <c r="H17" s="102"/>
      <c r="I17" s="103"/>
      <c r="J17" s="155" t="s">
        <v>4</v>
      </c>
      <c r="K17" s="7" t="s">
        <v>4</v>
      </c>
      <c r="L17" s="170"/>
      <c r="M17" s="119"/>
      <c r="N17" s="120"/>
      <c r="O17" s="120"/>
    </row>
    <row r="18" spans="1:15" ht="13.5" thickBot="1" x14ac:dyDescent="0.25">
      <c r="A18" s="44" t="s">
        <v>38</v>
      </c>
      <c r="B18" s="29"/>
      <c r="C18" s="61">
        <f>C13-C14+C15+C16+C17</f>
        <v>2732</v>
      </c>
      <c r="D18" s="61" t="s">
        <v>4</v>
      </c>
      <c r="E18" s="61" t="s">
        <v>4</v>
      </c>
      <c r="F18" s="23">
        <f>F13-F14+F15+F16+F17</f>
        <v>5279</v>
      </c>
      <c r="G18" s="24"/>
      <c r="H18" s="62"/>
      <c r="I18" s="63"/>
      <c r="J18" s="79" t="s">
        <v>4</v>
      </c>
      <c r="K18" s="8" t="s">
        <v>4</v>
      </c>
      <c r="L18" s="170"/>
      <c r="M18" s="64"/>
      <c r="N18" s="25"/>
      <c r="O18" s="25"/>
    </row>
    <row r="19" spans="1:15" x14ac:dyDescent="0.2">
      <c r="A19" s="40" t="s">
        <v>67</v>
      </c>
      <c r="B19" s="65" t="s">
        <v>68</v>
      </c>
      <c r="C19" s="165">
        <v>746</v>
      </c>
      <c r="D19" s="147" t="s">
        <v>4</v>
      </c>
      <c r="E19" s="147" t="s">
        <v>4</v>
      </c>
      <c r="F19" s="32">
        <v>712</v>
      </c>
      <c r="G19" s="95"/>
      <c r="H19" s="104"/>
      <c r="I19" s="105"/>
      <c r="J19" s="155" t="s">
        <v>4</v>
      </c>
      <c r="K19" s="7" t="s">
        <v>4</v>
      </c>
      <c r="L19" s="170"/>
      <c r="M19" s="121"/>
      <c r="N19" s="120"/>
      <c r="O19" s="120"/>
    </row>
    <row r="20" spans="1:15" x14ac:dyDescent="0.2">
      <c r="A20" s="43" t="s">
        <v>37</v>
      </c>
      <c r="B20" s="59" t="s">
        <v>36</v>
      </c>
      <c r="C20" s="164">
        <v>799</v>
      </c>
      <c r="D20" s="148" t="s">
        <v>4</v>
      </c>
      <c r="E20" s="148" t="s">
        <v>4</v>
      </c>
      <c r="F20" s="31">
        <v>841</v>
      </c>
      <c r="G20" s="100"/>
      <c r="H20" s="101"/>
      <c r="I20" s="100"/>
      <c r="J20" s="150" t="s">
        <v>4</v>
      </c>
      <c r="K20" s="6" t="s">
        <v>4</v>
      </c>
      <c r="L20" s="170"/>
      <c r="M20" s="118"/>
      <c r="N20" s="117"/>
      <c r="O20" s="117"/>
    </row>
    <row r="21" spans="1:15" x14ac:dyDescent="0.2">
      <c r="A21" s="43" t="s">
        <v>35</v>
      </c>
      <c r="B21" s="59" t="s">
        <v>4</v>
      </c>
      <c r="C21" s="164">
        <v>0</v>
      </c>
      <c r="D21" s="148" t="s">
        <v>4</v>
      </c>
      <c r="E21" s="148" t="s">
        <v>4</v>
      </c>
      <c r="F21" s="31">
        <v>0</v>
      </c>
      <c r="G21" s="100"/>
      <c r="H21" s="101"/>
      <c r="I21" s="100"/>
      <c r="J21" s="150" t="s">
        <v>4</v>
      </c>
      <c r="K21" s="6" t="s">
        <v>4</v>
      </c>
      <c r="L21" s="170"/>
      <c r="M21" s="118"/>
      <c r="N21" s="117"/>
      <c r="O21" s="117"/>
    </row>
    <row r="22" spans="1:15" x14ac:dyDescent="0.2">
      <c r="A22" s="43" t="s">
        <v>34</v>
      </c>
      <c r="B22" s="59" t="s">
        <v>4</v>
      </c>
      <c r="C22" s="164">
        <v>961</v>
      </c>
      <c r="D22" s="148" t="s">
        <v>4</v>
      </c>
      <c r="E22" s="148" t="s">
        <v>4</v>
      </c>
      <c r="F22" s="31">
        <v>3733</v>
      </c>
      <c r="G22" s="100"/>
      <c r="H22" s="101"/>
      <c r="I22" s="100"/>
      <c r="J22" s="150" t="s">
        <v>4</v>
      </c>
      <c r="K22" s="6" t="s">
        <v>4</v>
      </c>
      <c r="L22" s="170"/>
      <c r="M22" s="118"/>
      <c r="N22" s="117"/>
      <c r="O22" s="117"/>
    </row>
    <row r="23" spans="1:15" ht="13.5" thickBot="1" x14ac:dyDescent="0.25">
      <c r="A23" s="41" t="s">
        <v>33</v>
      </c>
      <c r="B23" s="66" t="s">
        <v>4</v>
      </c>
      <c r="C23" s="166">
        <v>0</v>
      </c>
      <c r="D23" s="149" t="s">
        <v>4</v>
      </c>
      <c r="E23" s="149" t="s">
        <v>4</v>
      </c>
      <c r="F23" s="33">
        <v>0</v>
      </c>
      <c r="G23" s="103"/>
      <c r="H23" s="102"/>
      <c r="I23" s="103"/>
      <c r="J23" s="156" t="s">
        <v>4</v>
      </c>
      <c r="K23" s="5" t="s">
        <v>4</v>
      </c>
      <c r="L23" s="170"/>
      <c r="M23" s="115"/>
      <c r="N23" s="122"/>
      <c r="O23" s="122"/>
    </row>
    <row r="24" spans="1:15" x14ac:dyDescent="0.2">
      <c r="A24" s="45" t="s">
        <v>32</v>
      </c>
      <c r="B24" s="67" t="s">
        <v>4</v>
      </c>
      <c r="C24" s="167">
        <v>6976</v>
      </c>
      <c r="D24" s="135">
        <v>7070</v>
      </c>
      <c r="E24" s="135">
        <v>7070</v>
      </c>
      <c r="F24" s="68">
        <v>1647</v>
      </c>
      <c r="G24" s="106"/>
      <c r="H24" s="107"/>
      <c r="I24" s="106"/>
      <c r="J24" s="90">
        <f t="shared" ref="J24:J47" si="0">SUM(F24:I24)</f>
        <v>1647</v>
      </c>
      <c r="K24" s="158">
        <f>IF(E24=0,"x",(J24/E24*100))</f>
        <v>23.295615275813294</v>
      </c>
      <c r="L24" s="170"/>
      <c r="M24" s="113"/>
      <c r="N24" s="123"/>
      <c r="O24" s="124"/>
    </row>
    <row r="25" spans="1:15" x14ac:dyDescent="0.2">
      <c r="A25" s="43" t="s">
        <v>31</v>
      </c>
      <c r="B25" s="69" t="s">
        <v>4</v>
      </c>
      <c r="C25" s="31">
        <v>0</v>
      </c>
      <c r="D25" s="136">
        <v>0</v>
      </c>
      <c r="E25" s="136">
        <v>0</v>
      </c>
      <c r="F25" s="70">
        <v>0</v>
      </c>
      <c r="G25" s="100"/>
      <c r="H25" s="101"/>
      <c r="I25" s="100"/>
      <c r="J25" s="150">
        <f t="shared" si="0"/>
        <v>0</v>
      </c>
      <c r="K25" s="159" t="str">
        <f>IF(E25=0,"x",(J25/E25)*100)</f>
        <v>x</v>
      </c>
      <c r="L25" s="170"/>
      <c r="M25" s="118"/>
      <c r="N25" s="125"/>
      <c r="O25" s="126"/>
    </row>
    <row r="26" spans="1:15" ht="13.5" thickBot="1" x14ac:dyDescent="0.25">
      <c r="A26" s="41" t="s">
        <v>30</v>
      </c>
      <c r="B26" s="71">
        <v>672</v>
      </c>
      <c r="C26" s="168">
        <v>1270</v>
      </c>
      <c r="D26" s="137">
        <v>1270</v>
      </c>
      <c r="E26" s="137">
        <v>1270</v>
      </c>
      <c r="F26" s="72">
        <v>318</v>
      </c>
      <c r="G26" s="108"/>
      <c r="H26" s="109"/>
      <c r="I26" s="110"/>
      <c r="J26" s="151">
        <f t="shared" si="0"/>
        <v>318</v>
      </c>
      <c r="K26" s="160">
        <f t="shared" ref="K26" si="1">IF(E26=0,"x",(J26/E26*100))</f>
        <v>25.039370078740159</v>
      </c>
      <c r="L26" s="170"/>
      <c r="M26" s="119"/>
      <c r="N26" s="127"/>
      <c r="O26" s="128"/>
    </row>
    <row r="27" spans="1:15" x14ac:dyDescent="0.2">
      <c r="A27" s="42" t="s">
        <v>6</v>
      </c>
      <c r="B27" s="67">
        <v>501</v>
      </c>
      <c r="C27" s="30">
        <v>273</v>
      </c>
      <c r="D27" s="138">
        <v>160</v>
      </c>
      <c r="E27" s="138">
        <v>190</v>
      </c>
      <c r="F27" s="73">
        <v>84</v>
      </c>
      <c r="G27" s="105"/>
      <c r="H27" s="104"/>
      <c r="I27" s="105"/>
      <c r="J27" s="90">
        <f t="shared" si="0"/>
        <v>84</v>
      </c>
      <c r="K27" s="163">
        <f t="shared" ref="K27:K47" si="2">IF(E27=0,"x",(J27/E27)*100)</f>
        <v>44.210526315789473</v>
      </c>
      <c r="L27" s="170"/>
      <c r="M27" s="121"/>
      <c r="N27" s="129"/>
      <c r="O27" s="130"/>
    </row>
    <row r="28" spans="1:15" x14ac:dyDescent="0.2">
      <c r="A28" s="43" t="s">
        <v>29</v>
      </c>
      <c r="B28" s="69">
        <v>502</v>
      </c>
      <c r="C28" s="31">
        <v>371</v>
      </c>
      <c r="D28" s="139">
        <v>490</v>
      </c>
      <c r="E28" s="139">
        <v>490</v>
      </c>
      <c r="F28" s="74">
        <v>147</v>
      </c>
      <c r="G28" s="100"/>
      <c r="H28" s="101"/>
      <c r="I28" s="100"/>
      <c r="J28" s="150">
        <f t="shared" si="0"/>
        <v>147</v>
      </c>
      <c r="K28" s="159">
        <f t="shared" si="2"/>
        <v>30</v>
      </c>
      <c r="L28" s="170"/>
      <c r="M28" s="118"/>
      <c r="N28" s="125"/>
      <c r="O28" s="126"/>
    </row>
    <row r="29" spans="1:15" x14ac:dyDescent="0.2">
      <c r="A29" s="43" t="s">
        <v>5</v>
      </c>
      <c r="B29" s="69">
        <v>504</v>
      </c>
      <c r="C29" s="31">
        <v>0</v>
      </c>
      <c r="D29" s="139">
        <v>0</v>
      </c>
      <c r="E29" s="139">
        <v>0</v>
      </c>
      <c r="F29" s="74">
        <v>0</v>
      </c>
      <c r="G29" s="100"/>
      <c r="H29" s="101"/>
      <c r="I29" s="100"/>
      <c r="J29" s="150">
        <f t="shared" si="0"/>
        <v>0</v>
      </c>
      <c r="K29" s="159" t="str">
        <f t="shared" si="2"/>
        <v>x</v>
      </c>
      <c r="L29" s="170"/>
      <c r="M29" s="118"/>
      <c r="N29" s="125"/>
      <c r="O29" s="126"/>
    </row>
    <row r="30" spans="1:15" x14ac:dyDescent="0.2">
      <c r="A30" s="43" t="s">
        <v>0</v>
      </c>
      <c r="B30" s="69">
        <v>511</v>
      </c>
      <c r="C30" s="31">
        <v>42</v>
      </c>
      <c r="D30" s="139">
        <v>440</v>
      </c>
      <c r="E30" s="139">
        <v>410</v>
      </c>
      <c r="F30" s="74">
        <v>32</v>
      </c>
      <c r="G30" s="100"/>
      <c r="H30" s="101"/>
      <c r="I30" s="100"/>
      <c r="J30" s="150">
        <f t="shared" si="0"/>
        <v>32</v>
      </c>
      <c r="K30" s="159">
        <f t="shared" si="2"/>
        <v>7.8048780487804876</v>
      </c>
      <c r="L30" s="170"/>
      <c r="M30" s="118"/>
      <c r="N30" s="125"/>
      <c r="O30" s="126"/>
    </row>
    <row r="31" spans="1:15" x14ac:dyDescent="0.2">
      <c r="A31" s="43" t="s">
        <v>1</v>
      </c>
      <c r="B31" s="69">
        <v>518</v>
      </c>
      <c r="C31" s="31">
        <v>276</v>
      </c>
      <c r="D31" s="139">
        <v>308</v>
      </c>
      <c r="E31" s="139">
        <v>308</v>
      </c>
      <c r="F31" s="74">
        <v>70</v>
      </c>
      <c r="G31" s="100"/>
      <c r="H31" s="101"/>
      <c r="I31" s="100"/>
      <c r="J31" s="150">
        <f t="shared" si="0"/>
        <v>70</v>
      </c>
      <c r="K31" s="159">
        <f t="shared" si="2"/>
        <v>22.727272727272727</v>
      </c>
      <c r="L31" s="170"/>
      <c r="M31" s="118"/>
      <c r="N31" s="125"/>
      <c r="O31" s="126"/>
    </row>
    <row r="32" spans="1:15" x14ac:dyDescent="0.2">
      <c r="A32" s="43" t="s">
        <v>28</v>
      </c>
      <c r="B32" s="69">
        <v>521</v>
      </c>
      <c r="C32" s="31">
        <v>4281</v>
      </c>
      <c r="D32" s="139">
        <v>4300</v>
      </c>
      <c r="E32" s="139">
        <v>4300</v>
      </c>
      <c r="F32" s="74">
        <v>1007</v>
      </c>
      <c r="G32" s="100"/>
      <c r="H32" s="101"/>
      <c r="I32" s="100"/>
      <c r="J32" s="150">
        <f t="shared" si="0"/>
        <v>1007</v>
      </c>
      <c r="K32" s="159">
        <f t="shared" si="2"/>
        <v>23.418604651162791</v>
      </c>
      <c r="L32" s="170"/>
      <c r="M32" s="118"/>
      <c r="N32" s="125"/>
      <c r="O32" s="126"/>
    </row>
    <row r="33" spans="1:15" x14ac:dyDescent="0.2">
      <c r="A33" s="43" t="s">
        <v>27</v>
      </c>
      <c r="B33" s="69" t="s">
        <v>26</v>
      </c>
      <c r="C33" s="31">
        <v>1554</v>
      </c>
      <c r="D33" s="139">
        <v>1600</v>
      </c>
      <c r="E33" s="139">
        <v>1600</v>
      </c>
      <c r="F33" s="74">
        <v>376</v>
      </c>
      <c r="G33" s="100"/>
      <c r="H33" s="101"/>
      <c r="I33" s="100"/>
      <c r="J33" s="150">
        <f t="shared" si="0"/>
        <v>376</v>
      </c>
      <c r="K33" s="159">
        <f t="shared" si="2"/>
        <v>23.5</v>
      </c>
      <c r="L33" s="170"/>
      <c r="M33" s="118"/>
      <c r="N33" s="125"/>
      <c r="O33" s="126"/>
    </row>
    <row r="34" spans="1:15" x14ac:dyDescent="0.2">
      <c r="A34" s="43" t="s">
        <v>25</v>
      </c>
      <c r="B34" s="69">
        <v>557</v>
      </c>
      <c r="C34" s="31">
        <v>0</v>
      </c>
      <c r="D34" s="139">
        <v>0</v>
      </c>
      <c r="E34" s="139">
        <v>0</v>
      </c>
      <c r="F34" s="74">
        <v>0</v>
      </c>
      <c r="G34" s="100"/>
      <c r="H34" s="101"/>
      <c r="I34" s="100"/>
      <c r="J34" s="150">
        <f t="shared" si="0"/>
        <v>0</v>
      </c>
      <c r="K34" s="159" t="str">
        <f t="shared" si="2"/>
        <v>x</v>
      </c>
      <c r="L34" s="170"/>
      <c r="M34" s="118"/>
      <c r="N34" s="125"/>
      <c r="O34" s="126"/>
    </row>
    <row r="35" spans="1:15" x14ac:dyDescent="0.2">
      <c r="A35" s="43" t="s">
        <v>2</v>
      </c>
      <c r="B35" s="69">
        <v>551</v>
      </c>
      <c r="C35" s="31">
        <v>74</v>
      </c>
      <c r="D35" s="139">
        <v>132</v>
      </c>
      <c r="E35" s="139">
        <v>132</v>
      </c>
      <c r="F35" s="74">
        <v>33</v>
      </c>
      <c r="G35" s="100"/>
      <c r="H35" s="101"/>
      <c r="I35" s="100"/>
      <c r="J35" s="150">
        <f t="shared" si="0"/>
        <v>33</v>
      </c>
      <c r="K35" s="159">
        <f t="shared" si="2"/>
        <v>25</v>
      </c>
      <c r="L35" s="170"/>
      <c r="M35" s="118"/>
      <c r="N35" s="125"/>
      <c r="O35" s="126"/>
    </row>
    <row r="36" spans="1:15" ht="13.5" thickBot="1" x14ac:dyDescent="0.25">
      <c r="A36" s="40" t="s">
        <v>24</v>
      </c>
      <c r="B36" s="75" t="s">
        <v>23</v>
      </c>
      <c r="C36" s="33">
        <v>201</v>
      </c>
      <c r="D36" s="140">
        <v>41</v>
      </c>
      <c r="E36" s="140">
        <v>41</v>
      </c>
      <c r="F36" s="76">
        <v>14</v>
      </c>
      <c r="G36" s="95"/>
      <c r="H36" s="102"/>
      <c r="I36" s="100"/>
      <c r="J36" s="151">
        <f t="shared" si="0"/>
        <v>14</v>
      </c>
      <c r="K36" s="160">
        <f t="shared" si="2"/>
        <v>34.146341463414636</v>
      </c>
      <c r="L36" s="170"/>
      <c r="M36" s="115"/>
      <c r="N36" s="131"/>
      <c r="O36" s="132"/>
    </row>
    <row r="37" spans="1:15" ht="13.5" thickBot="1" x14ac:dyDescent="0.25">
      <c r="A37" s="44" t="s">
        <v>22</v>
      </c>
      <c r="B37" s="78"/>
      <c r="C37" s="79">
        <f t="shared" ref="C37:I37" si="3">SUM(C27:C36)</f>
        <v>7072</v>
      </c>
      <c r="D37" s="79">
        <f t="shared" si="3"/>
        <v>7471</v>
      </c>
      <c r="E37" s="79">
        <f t="shared" si="3"/>
        <v>7471</v>
      </c>
      <c r="F37" s="8">
        <f t="shared" si="3"/>
        <v>1763</v>
      </c>
      <c r="G37" s="111">
        <f t="shared" si="3"/>
        <v>0</v>
      </c>
      <c r="H37" s="23">
        <f t="shared" si="3"/>
        <v>0</v>
      </c>
      <c r="I37" s="111">
        <f t="shared" si="3"/>
        <v>0</v>
      </c>
      <c r="J37" s="79">
        <f t="shared" si="0"/>
        <v>1763</v>
      </c>
      <c r="K37" s="161">
        <f t="shared" si="2"/>
        <v>23.59791192611431</v>
      </c>
      <c r="L37" s="170"/>
      <c r="M37" s="133">
        <f>SUM(M27:M36)</f>
        <v>0</v>
      </c>
      <c r="N37" s="134">
        <f>SUM(N27:N36)</f>
        <v>0</v>
      </c>
      <c r="O37" s="133">
        <f>SUM(O27:O36)</f>
        <v>0</v>
      </c>
    </row>
    <row r="38" spans="1:15" x14ac:dyDescent="0.2">
      <c r="A38" s="42" t="s">
        <v>21</v>
      </c>
      <c r="B38" s="67">
        <v>601</v>
      </c>
      <c r="C38" s="30">
        <v>0</v>
      </c>
      <c r="D38" s="138">
        <v>0</v>
      </c>
      <c r="E38" s="138">
        <v>0</v>
      </c>
      <c r="F38" s="83">
        <v>0</v>
      </c>
      <c r="G38" s="105"/>
      <c r="H38" s="104"/>
      <c r="I38" s="100"/>
      <c r="J38" s="90">
        <f t="shared" si="0"/>
        <v>0</v>
      </c>
      <c r="K38" s="158" t="str">
        <f t="shared" si="2"/>
        <v>x</v>
      </c>
      <c r="L38" s="170"/>
      <c r="M38" s="121"/>
      <c r="N38" s="129"/>
      <c r="O38" s="130"/>
    </row>
    <row r="39" spans="1:15" x14ac:dyDescent="0.2">
      <c r="A39" s="43" t="s">
        <v>20</v>
      </c>
      <c r="B39" s="69">
        <v>602</v>
      </c>
      <c r="C39" s="31">
        <v>258</v>
      </c>
      <c r="D39" s="139">
        <v>275</v>
      </c>
      <c r="E39" s="139">
        <v>275</v>
      </c>
      <c r="F39" s="74">
        <v>82</v>
      </c>
      <c r="G39" s="100"/>
      <c r="H39" s="101"/>
      <c r="I39" s="100"/>
      <c r="J39" s="150">
        <f t="shared" si="0"/>
        <v>82</v>
      </c>
      <c r="K39" s="159">
        <f t="shared" si="2"/>
        <v>29.818181818181817</v>
      </c>
      <c r="L39" s="170"/>
      <c r="M39" s="118"/>
      <c r="N39" s="125"/>
      <c r="O39" s="126"/>
    </row>
    <row r="40" spans="1:15" x14ac:dyDescent="0.2">
      <c r="A40" s="43" t="s">
        <v>19</v>
      </c>
      <c r="B40" s="69">
        <v>604</v>
      </c>
      <c r="C40" s="31">
        <v>0</v>
      </c>
      <c r="D40" s="139">
        <v>0</v>
      </c>
      <c r="E40" s="139">
        <v>0</v>
      </c>
      <c r="F40" s="74">
        <v>0</v>
      </c>
      <c r="G40" s="100"/>
      <c r="H40" s="101"/>
      <c r="I40" s="100"/>
      <c r="J40" s="150">
        <f t="shared" si="0"/>
        <v>0</v>
      </c>
      <c r="K40" s="159" t="str">
        <f t="shared" si="2"/>
        <v>x</v>
      </c>
      <c r="L40" s="170"/>
      <c r="M40" s="118"/>
      <c r="N40" s="125"/>
      <c r="O40" s="126"/>
    </row>
    <row r="41" spans="1:15" x14ac:dyDescent="0.2">
      <c r="A41" s="43" t="s">
        <v>18</v>
      </c>
      <c r="B41" s="69" t="s">
        <v>17</v>
      </c>
      <c r="C41" s="31">
        <v>6976</v>
      </c>
      <c r="D41" s="139">
        <v>7070</v>
      </c>
      <c r="E41" s="139">
        <v>7070</v>
      </c>
      <c r="F41" s="74">
        <v>1647</v>
      </c>
      <c r="G41" s="100"/>
      <c r="H41" s="101"/>
      <c r="I41" s="100"/>
      <c r="J41" s="150">
        <f t="shared" si="0"/>
        <v>1647</v>
      </c>
      <c r="K41" s="159">
        <f t="shared" si="2"/>
        <v>23.295615275813294</v>
      </c>
      <c r="L41" s="170"/>
      <c r="M41" s="118"/>
      <c r="N41" s="125"/>
      <c r="O41" s="126"/>
    </row>
    <row r="42" spans="1:15" ht="13.5" thickBot="1" x14ac:dyDescent="0.25">
      <c r="A42" s="40" t="s">
        <v>7</v>
      </c>
      <c r="B42" s="75" t="s">
        <v>16</v>
      </c>
      <c r="C42" s="33">
        <v>64</v>
      </c>
      <c r="D42" s="140">
        <v>126</v>
      </c>
      <c r="E42" s="140">
        <v>126</v>
      </c>
      <c r="F42" s="76">
        <v>27</v>
      </c>
      <c r="G42" s="95"/>
      <c r="H42" s="102"/>
      <c r="I42" s="100"/>
      <c r="J42" s="151">
        <f t="shared" si="0"/>
        <v>27</v>
      </c>
      <c r="K42" s="160">
        <f t="shared" si="2"/>
        <v>21.428571428571427</v>
      </c>
      <c r="L42" s="170"/>
      <c r="M42" s="115"/>
      <c r="N42" s="131"/>
      <c r="O42" s="132"/>
    </row>
    <row r="43" spans="1:15" ht="13.5" thickBot="1" x14ac:dyDescent="0.25">
      <c r="A43" s="44" t="s">
        <v>15</v>
      </c>
      <c r="B43" s="78" t="s">
        <v>4</v>
      </c>
      <c r="C43" s="79">
        <f t="shared" ref="C43:I43" si="4">SUM(C38:C42)</f>
        <v>7298</v>
      </c>
      <c r="D43" s="79">
        <f t="shared" si="4"/>
        <v>7471</v>
      </c>
      <c r="E43" s="79">
        <f t="shared" si="4"/>
        <v>7471</v>
      </c>
      <c r="F43" s="8">
        <f t="shared" si="4"/>
        <v>1756</v>
      </c>
      <c r="G43" s="111">
        <f t="shared" si="4"/>
        <v>0</v>
      </c>
      <c r="H43" s="23">
        <f t="shared" si="4"/>
        <v>0</v>
      </c>
      <c r="I43" s="112">
        <f t="shared" si="4"/>
        <v>0</v>
      </c>
      <c r="J43" s="79">
        <f t="shared" si="0"/>
        <v>1756</v>
      </c>
      <c r="K43" s="163">
        <f t="shared" si="2"/>
        <v>23.504216303038415</v>
      </c>
      <c r="L43" s="170"/>
      <c r="M43" s="133">
        <f>SUM(M38:M42)</f>
        <v>0</v>
      </c>
      <c r="N43" s="134">
        <f>SUM(N38:N42)</f>
        <v>0</v>
      </c>
      <c r="O43" s="133">
        <f>SUM(O38:O42)</f>
        <v>0</v>
      </c>
    </row>
    <row r="44" spans="1:15" ht="5.25" customHeight="1" thickBot="1" x14ac:dyDescent="0.25">
      <c r="A44" s="40"/>
      <c r="B44" s="84"/>
      <c r="C44" s="4"/>
      <c r="D44" s="85"/>
      <c r="E44" s="85"/>
      <c r="F44" s="86"/>
      <c r="G44" s="28"/>
      <c r="H44" s="56"/>
      <c r="I44" s="28"/>
      <c r="J44" s="152"/>
      <c r="K44" s="162"/>
      <c r="L44" s="170"/>
      <c r="M44" s="87"/>
      <c r="N44" s="88"/>
      <c r="O44" s="88"/>
    </row>
    <row r="45" spans="1:15" ht="13.5" thickBot="1" x14ac:dyDescent="0.25">
      <c r="A45" s="89" t="s">
        <v>14</v>
      </c>
      <c r="B45" s="78" t="s">
        <v>4</v>
      </c>
      <c r="C45" s="8">
        <f t="shared" ref="C45:I45" si="5">C43-C41</f>
        <v>322</v>
      </c>
      <c r="D45" s="79">
        <f t="shared" si="5"/>
        <v>401</v>
      </c>
      <c r="E45" s="79">
        <f t="shared" si="5"/>
        <v>401</v>
      </c>
      <c r="F45" s="8">
        <f t="shared" si="5"/>
        <v>109</v>
      </c>
      <c r="G45" s="80">
        <f t="shared" si="5"/>
        <v>0</v>
      </c>
      <c r="H45" s="8">
        <f t="shared" si="5"/>
        <v>0</v>
      </c>
      <c r="I45" s="80">
        <f t="shared" si="5"/>
        <v>0</v>
      </c>
      <c r="J45" s="90">
        <f t="shared" si="0"/>
        <v>109</v>
      </c>
      <c r="K45" s="158">
        <f t="shared" si="2"/>
        <v>27.182044887780549</v>
      </c>
      <c r="L45" s="170"/>
      <c r="M45" s="82">
        <f>M43-M41</f>
        <v>0</v>
      </c>
      <c r="N45" s="81">
        <f>N43-N41</f>
        <v>0</v>
      </c>
      <c r="O45" s="82">
        <f>O43-O41</f>
        <v>0</v>
      </c>
    </row>
    <row r="46" spans="1:15" ht="13.5" thickBot="1" x14ac:dyDescent="0.25">
      <c r="A46" s="44" t="s">
        <v>13</v>
      </c>
      <c r="B46" s="78" t="s">
        <v>4</v>
      </c>
      <c r="C46" s="8">
        <f t="shared" ref="C46:I46" si="6">C43-C37</f>
        <v>226</v>
      </c>
      <c r="D46" s="79">
        <f t="shared" si="6"/>
        <v>0</v>
      </c>
      <c r="E46" s="79">
        <f t="shared" si="6"/>
        <v>0</v>
      </c>
      <c r="F46" s="8">
        <f t="shared" si="6"/>
        <v>-7</v>
      </c>
      <c r="G46" s="80">
        <f t="shared" si="6"/>
        <v>0</v>
      </c>
      <c r="H46" s="8">
        <f t="shared" si="6"/>
        <v>0</v>
      </c>
      <c r="I46" s="80">
        <f t="shared" si="6"/>
        <v>0</v>
      </c>
      <c r="J46" s="90">
        <f t="shared" si="0"/>
        <v>-7</v>
      </c>
      <c r="K46" s="158" t="str">
        <f t="shared" si="2"/>
        <v>x</v>
      </c>
      <c r="L46" s="170"/>
      <c r="M46" s="82">
        <f>M43-M37</f>
        <v>0</v>
      </c>
      <c r="N46" s="81">
        <f>N43-N37</f>
        <v>0</v>
      </c>
      <c r="O46" s="82">
        <f>O43-O37</f>
        <v>0</v>
      </c>
    </row>
    <row r="47" spans="1:15" ht="13.5" thickBot="1" x14ac:dyDescent="0.25">
      <c r="A47" s="91" t="s">
        <v>12</v>
      </c>
      <c r="B47" s="92" t="s">
        <v>4</v>
      </c>
      <c r="C47" s="8">
        <f t="shared" ref="C47:I47" si="7">C46-C41</f>
        <v>-6750</v>
      </c>
      <c r="D47" s="79">
        <f t="shared" si="7"/>
        <v>-7070</v>
      </c>
      <c r="E47" s="79">
        <f t="shared" si="7"/>
        <v>-7070</v>
      </c>
      <c r="F47" s="8">
        <f t="shared" si="7"/>
        <v>-1654</v>
      </c>
      <c r="G47" s="80">
        <f t="shared" si="7"/>
        <v>0</v>
      </c>
      <c r="H47" s="8">
        <f t="shared" si="7"/>
        <v>0</v>
      </c>
      <c r="I47" s="80">
        <f t="shared" si="7"/>
        <v>0</v>
      </c>
      <c r="J47" s="79">
        <f t="shared" si="0"/>
        <v>-1654</v>
      </c>
      <c r="K47" s="158">
        <f t="shared" si="2"/>
        <v>23.394625176803395</v>
      </c>
      <c r="L47" s="170"/>
      <c r="M47" s="82">
        <f>M46-M41</f>
        <v>0</v>
      </c>
      <c r="N47" s="81">
        <f>N46-N41</f>
        <v>0</v>
      </c>
      <c r="O47" s="82">
        <f>O46-O41</f>
        <v>0</v>
      </c>
    </row>
    <row r="50" spans="1:10" ht="14.25" x14ac:dyDescent="0.2">
      <c r="A50" s="46" t="s">
        <v>11</v>
      </c>
    </row>
    <row r="51" spans="1:10" ht="14.25" x14ac:dyDescent="0.2">
      <c r="A51" s="47" t="s">
        <v>10</v>
      </c>
    </row>
    <row r="52" spans="1:10" ht="14.25" x14ac:dyDescent="0.2">
      <c r="A52" s="48" t="s">
        <v>9</v>
      </c>
    </row>
    <row r="53" spans="1:10" s="19" customFormat="1" ht="14.25" x14ac:dyDescent="0.2">
      <c r="A53" s="48" t="s">
        <v>62</v>
      </c>
      <c r="B53" s="20"/>
      <c r="E53" s="21"/>
      <c r="F53" s="21"/>
      <c r="G53" s="21"/>
      <c r="H53" s="21"/>
      <c r="I53" s="21"/>
      <c r="J53" s="21"/>
    </row>
    <row r="56" spans="1:10" x14ac:dyDescent="0.2">
      <c r="A56" s="34" t="s">
        <v>115</v>
      </c>
    </row>
    <row r="58" spans="1:10" x14ac:dyDescent="0.2">
      <c r="A58" s="34" t="s">
        <v>116</v>
      </c>
    </row>
  </sheetData>
  <mergeCells count="3">
    <mergeCell ref="A1:O1"/>
    <mergeCell ref="C7:O7"/>
    <mergeCell ref="F9:I9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S1" sqref="S1"/>
    </sheetView>
  </sheetViews>
  <sheetFormatPr defaultColWidth="8.7109375" defaultRowHeight="12.75" x14ac:dyDescent="0.2"/>
  <cols>
    <col min="1" max="1" width="37.7109375" style="34" customWidth="1"/>
    <col min="2" max="2" width="7.28515625" style="3" customWidth="1"/>
    <col min="3" max="4" width="11.5703125" style="1" customWidth="1"/>
    <col min="5" max="5" width="11.5703125" style="2" customWidth="1"/>
    <col min="6" max="6" width="11.42578125" style="2" customWidth="1"/>
    <col min="7" max="7" width="9.85546875" style="2" customWidth="1"/>
    <col min="8" max="8" width="9.140625" style="2" customWidth="1"/>
    <col min="9" max="9" width="9.28515625" style="2" customWidth="1"/>
    <col min="10" max="10" width="9.140625" style="2" customWidth="1"/>
    <col min="11" max="11" width="12" style="1" customWidth="1"/>
    <col min="12" max="12" width="8.7109375" style="1"/>
    <col min="13" max="13" width="11.85546875" style="1" customWidth="1"/>
    <col min="14" max="14" width="12.5703125" style="1" customWidth="1"/>
    <col min="15" max="15" width="11.85546875" style="1" customWidth="1"/>
    <col min="16" max="16" width="12" style="1" customWidth="1"/>
    <col min="17" max="16384" width="8.7109375" style="1"/>
  </cols>
  <sheetData>
    <row r="1" spans="1:16" ht="24" customHeight="1" x14ac:dyDescent="0.35">
      <c r="A1" s="171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"/>
    </row>
    <row r="2" spans="1:16" x14ac:dyDescent="0.2">
      <c r="O2" s="18"/>
    </row>
    <row r="3" spans="1:16" ht="18.75" x14ac:dyDescent="0.3">
      <c r="A3" s="35" t="s">
        <v>71</v>
      </c>
      <c r="F3" s="15"/>
      <c r="G3" s="15"/>
    </row>
    <row r="4" spans="1:16" ht="21.75" customHeight="1" x14ac:dyDescent="0.25">
      <c r="A4" s="36"/>
      <c r="F4" s="15"/>
      <c r="G4" s="15"/>
    </row>
    <row r="5" spans="1:16" x14ac:dyDescent="0.2">
      <c r="A5" s="37"/>
      <c r="F5" s="15"/>
      <c r="G5" s="15"/>
    </row>
    <row r="6" spans="1:16" ht="6" customHeight="1" thickBot="1" x14ac:dyDescent="0.25">
      <c r="F6" s="15"/>
      <c r="G6" s="15"/>
    </row>
    <row r="7" spans="1:16" ht="24.75" customHeight="1" thickBot="1" x14ac:dyDescent="0.3">
      <c r="A7" s="38" t="s">
        <v>61</v>
      </c>
      <c r="B7" s="16"/>
      <c r="C7" s="184" t="s">
        <v>117</v>
      </c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6"/>
    </row>
    <row r="8" spans="1:16" ht="23.25" customHeight="1" thickBot="1" x14ac:dyDescent="0.25">
      <c r="A8" s="37" t="s">
        <v>60</v>
      </c>
      <c r="F8" s="15"/>
      <c r="G8" s="15"/>
    </row>
    <row r="9" spans="1:16" ht="13.5" thickBot="1" x14ac:dyDescent="0.25">
      <c r="A9" s="49"/>
      <c r="B9" s="50"/>
      <c r="C9" s="93" t="s">
        <v>3</v>
      </c>
      <c r="D9" s="143" t="s">
        <v>59</v>
      </c>
      <c r="E9" s="144" t="s">
        <v>58</v>
      </c>
      <c r="F9" s="173" t="s">
        <v>57</v>
      </c>
      <c r="G9" s="174"/>
      <c r="H9" s="174"/>
      <c r="I9" s="175"/>
      <c r="J9" s="14" t="s">
        <v>70</v>
      </c>
      <c r="K9" s="13" t="s">
        <v>56</v>
      </c>
      <c r="M9" s="50" t="s">
        <v>54</v>
      </c>
      <c r="N9" s="50" t="s">
        <v>55</v>
      </c>
      <c r="O9" s="50" t="s">
        <v>54</v>
      </c>
    </row>
    <row r="10" spans="1:16" ht="13.5" thickBot="1" x14ac:dyDescent="0.25">
      <c r="A10" s="39" t="s">
        <v>53</v>
      </c>
      <c r="B10" s="51" t="s">
        <v>52</v>
      </c>
      <c r="C10" s="94" t="s">
        <v>69</v>
      </c>
      <c r="D10" s="145">
        <v>2025</v>
      </c>
      <c r="E10" s="146">
        <v>2025</v>
      </c>
      <c r="F10" s="12" t="s">
        <v>51</v>
      </c>
      <c r="G10" s="52" t="s">
        <v>50</v>
      </c>
      <c r="H10" s="52" t="s">
        <v>49</v>
      </c>
      <c r="I10" s="53" t="s">
        <v>48</v>
      </c>
      <c r="J10" s="11" t="s">
        <v>8</v>
      </c>
      <c r="K10" s="10" t="s">
        <v>47</v>
      </c>
      <c r="M10" s="54" t="s">
        <v>65</v>
      </c>
      <c r="N10" s="51" t="s">
        <v>66</v>
      </c>
      <c r="O10" s="51" t="s">
        <v>46</v>
      </c>
    </row>
    <row r="11" spans="1:16" x14ac:dyDescent="0.2">
      <c r="A11" s="40" t="s">
        <v>45</v>
      </c>
      <c r="B11" s="55"/>
      <c r="C11" s="22">
        <v>52</v>
      </c>
      <c r="D11" s="141">
        <v>53</v>
      </c>
      <c r="E11" s="141">
        <v>52</v>
      </c>
      <c r="F11" s="9">
        <v>51</v>
      </c>
      <c r="G11" s="95"/>
      <c r="H11" s="96"/>
      <c r="I11" s="97"/>
      <c r="J11" s="153" t="s">
        <v>4</v>
      </c>
      <c r="K11" s="157" t="s">
        <v>4</v>
      </c>
      <c r="L11" s="170"/>
      <c r="M11" s="113"/>
      <c r="N11" s="114"/>
      <c r="O11" s="114"/>
    </row>
    <row r="12" spans="1:16" ht="13.5" thickBot="1" x14ac:dyDescent="0.25">
      <c r="A12" s="41" t="s">
        <v>44</v>
      </c>
      <c r="B12" s="58"/>
      <c r="C12" s="26">
        <v>47.62</v>
      </c>
      <c r="D12" s="142">
        <v>44</v>
      </c>
      <c r="E12" s="142">
        <v>42</v>
      </c>
      <c r="F12" s="27">
        <v>47.07</v>
      </c>
      <c r="G12" s="98"/>
      <c r="H12" s="99"/>
      <c r="I12" s="98"/>
      <c r="J12" s="154"/>
      <c r="K12" s="77" t="s">
        <v>4</v>
      </c>
      <c r="L12" s="170"/>
      <c r="M12" s="115"/>
      <c r="N12" s="116"/>
      <c r="O12" s="116"/>
    </row>
    <row r="13" spans="1:16" x14ac:dyDescent="0.2">
      <c r="A13" s="42" t="s">
        <v>63</v>
      </c>
      <c r="B13" s="59"/>
      <c r="C13" s="164">
        <v>14313</v>
      </c>
      <c r="D13" s="147" t="s">
        <v>4</v>
      </c>
      <c r="E13" s="147" t="s">
        <v>4</v>
      </c>
      <c r="F13" s="30">
        <v>14345</v>
      </c>
      <c r="G13" s="100"/>
      <c r="H13" s="101"/>
      <c r="I13" s="100"/>
      <c r="J13" s="150" t="s">
        <v>4</v>
      </c>
      <c r="K13" s="6" t="s">
        <v>4</v>
      </c>
      <c r="L13" s="170"/>
      <c r="M13" s="113"/>
      <c r="N13" s="117"/>
      <c r="O13" s="117"/>
    </row>
    <row r="14" spans="1:16" x14ac:dyDescent="0.2">
      <c r="A14" s="43" t="s">
        <v>64</v>
      </c>
      <c r="B14" s="59"/>
      <c r="C14" s="164">
        <v>12571</v>
      </c>
      <c r="D14" s="148" t="s">
        <v>4</v>
      </c>
      <c r="E14" s="148" t="s">
        <v>4</v>
      </c>
      <c r="F14" s="31">
        <v>12670</v>
      </c>
      <c r="G14" s="100"/>
      <c r="H14" s="101"/>
      <c r="I14" s="100"/>
      <c r="J14" s="150" t="s">
        <v>4</v>
      </c>
      <c r="K14" s="6" t="s">
        <v>4</v>
      </c>
      <c r="L14" s="170"/>
      <c r="M14" s="118"/>
      <c r="N14" s="117"/>
      <c r="O14" s="117"/>
    </row>
    <row r="15" spans="1:16" x14ac:dyDescent="0.2">
      <c r="A15" s="43" t="s">
        <v>43</v>
      </c>
      <c r="B15" s="59" t="s">
        <v>42</v>
      </c>
      <c r="C15" s="164">
        <v>234</v>
      </c>
      <c r="D15" s="148" t="s">
        <v>4</v>
      </c>
      <c r="E15" s="148" t="s">
        <v>4</v>
      </c>
      <c r="F15" s="31">
        <v>316</v>
      </c>
      <c r="G15" s="100"/>
      <c r="H15" s="101"/>
      <c r="I15" s="100"/>
      <c r="J15" s="150" t="s">
        <v>4</v>
      </c>
      <c r="K15" s="6" t="s">
        <v>4</v>
      </c>
      <c r="L15" s="170"/>
      <c r="M15" s="118"/>
      <c r="N15" s="117"/>
      <c r="O15" s="117"/>
    </row>
    <row r="16" spans="1:16" x14ac:dyDescent="0.2">
      <c r="A16" s="43" t="s">
        <v>41</v>
      </c>
      <c r="B16" s="59" t="s">
        <v>4</v>
      </c>
      <c r="C16" s="164">
        <v>3089</v>
      </c>
      <c r="D16" s="148" t="s">
        <v>4</v>
      </c>
      <c r="E16" s="148" t="s">
        <v>4</v>
      </c>
      <c r="F16" s="31">
        <v>12256</v>
      </c>
      <c r="G16" s="100"/>
      <c r="H16" s="101"/>
      <c r="I16" s="100"/>
      <c r="J16" s="150" t="s">
        <v>4</v>
      </c>
      <c r="K16" s="6" t="s">
        <v>4</v>
      </c>
      <c r="L16" s="170"/>
      <c r="M16" s="118"/>
      <c r="N16" s="117"/>
      <c r="O16" s="117"/>
    </row>
    <row r="17" spans="1:15" ht="13.5" thickBot="1" x14ac:dyDescent="0.25">
      <c r="A17" s="40" t="s">
        <v>40</v>
      </c>
      <c r="B17" s="60" t="s">
        <v>39</v>
      </c>
      <c r="C17" s="165">
        <v>5174</v>
      </c>
      <c r="D17" s="149" t="s">
        <v>4</v>
      </c>
      <c r="E17" s="149" t="s">
        <v>4</v>
      </c>
      <c r="F17" s="32">
        <v>8587</v>
      </c>
      <c r="G17" s="95"/>
      <c r="H17" s="102"/>
      <c r="I17" s="103"/>
      <c r="J17" s="155" t="s">
        <v>4</v>
      </c>
      <c r="K17" s="7" t="s">
        <v>4</v>
      </c>
      <c r="L17" s="170"/>
      <c r="M17" s="119"/>
      <c r="N17" s="120"/>
      <c r="O17" s="120"/>
    </row>
    <row r="18" spans="1:15" ht="13.5" thickBot="1" x14ac:dyDescent="0.25">
      <c r="A18" s="44" t="s">
        <v>38</v>
      </c>
      <c r="B18" s="29"/>
      <c r="C18" s="61">
        <f>C13-C14+C15+C16+C17</f>
        <v>10239</v>
      </c>
      <c r="D18" s="61" t="s">
        <v>4</v>
      </c>
      <c r="E18" s="61" t="s">
        <v>4</v>
      </c>
      <c r="F18" s="23">
        <f>F13-F14+F15+F16+F17</f>
        <v>22834</v>
      </c>
      <c r="G18" s="24"/>
      <c r="H18" s="62"/>
      <c r="I18" s="63"/>
      <c r="J18" s="79" t="s">
        <v>4</v>
      </c>
      <c r="K18" s="8" t="s">
        <v>4</v>
      </c>
      <c r="L18" s="170"/>
      <c r="M18" s="64"/>
      <c r="N18" s="25"/>
      <c r="O18" s="25"/>
    </row>
    <row r="19" spans="1:15" x14ac:dyDescent="0.2">
      <c r="A19" s="40" t="s">
        <v>67</v>
      </c>
      <c r="B19" s="65" t="s">
        <v>68</v>
      </c>
      <c r="C19" s="165">
        <v>1823</v>
      </c>
      <c r="D19" s="147" t="s">
        <v>4</v>
      </c>
      <c r="E19" s="147" t="s">
        <v>4</v>
      </c>
      <c r="F19" s="32">
        <v>1756</v>
      </c>
      <c r="G19" s="95"/>
      <c r="H19" s="104"/>
      <c r="I19" s="105"/>
      <c r="J19" s="155" t="s">
        <v>4</v>
      </c>
      <c r="K19" s="7" t="s">
        <v>4</v>
      </c>
      <c r="L19" s="170"/>
      <c r="M19" s="121"/>
      <c r="N19" s="120"/>
      <c r="O19" s="120"/>
    </row>
    <row r="20" spans="1:15" x14ac:dyDescent="0.2">
      <c r="A20" s="43" t="s">
        <v>37</v>
      </c>
      <c r="B20" s="59" t="s">
        <v>36</v>
      </c>
      <c r="C20" s="164">
        <v>2096</v>
      </c>
      <c r="D20" s="148" t="s">
        <v>4</v>
      </c>
      <c r="E20" s="148" t="s">
        <v>4</v>
      </c>
      <c r="F20" s="31">
        <v>1155</v>
      </c>
      <c r="G20" s="100"/>
      <c r="H20" s="101"/>
      <c r="I20" s="100"/>
      <c r="J20" s="150" t="s">
        <v>4</v>
      </c>
      <c r="K20" s="6" t="s">
        <v>4</v>
      </c>
      <c r="L20" s="170"/>
      <c r="M20" s="118"/>
      <c r="N20" s="117"/>
      <c r="O20" s="117"/>
    </row>
    <row r="21" spans="1:15" x14ac:dyDescent="0.2">
      <c r="A21" s="43" t="s">
        <v>35</v>
      </c>
      <c r="B21" s="59" t="s">
        <v>4</v>
      </c>
      <c r="C21" s="164">
        <v>2439</v>
      </c>
      <c r="D21" s="148" t="s">
        <v>4</v>
      </c>
      <c r="E21" s="148" t="s">
        <v>4</v>
      </c>
      <c r="F21" s="31">
        <v>2439</v>
      </c>
      <c r="G21" s="100"/>
      <c r="H21" s="101"/>
      <c r="I21" s="100"/>
      <c r="J21" s="150" t="s">
        <v>4</v>
      </c>
      <c r="K21" s="6" t="s">
        <v>4</v>
      </c>
      <c r="L21" s="170"/>
      <c r="M21" s="118"/>
      <c r="N21" s="117"/>
      <c r="O21" s="117"/>
    </row>
    <row r="22" spans="1:15" x14ac:dyDescent="0.2">
      <c r="A22" s="43" t="s">
        <v>34</v>
      </c>
      <c r="B22" s="59" t="s">
        <v>4</v>
      </c>
      <c r="C22" s="164">
        <v>3875</v>
      </c>
      <c r="D22" s="148" t="s">
        <v>4</v>
      </c>
      <c r="E22" s="148" t="s">
        <v>4</v>
      </c>
      <c r="F22" s="31">
        <v>17831</v>
      </c>
      <c r="G22" s="100"/>
      <c r="H22" s="101"/>
      <c r="I22" s="100"/>
      <c r="J22" s="150" t="s">
        <v>4</v>
      </c>
      <c r="K22" s="6" t="s">
        <v>4</v>
      </c>
      <c r="L22" s="170"/>
      <c r="M22" s="118"/>
      <c r="N22" s="117"/>
      <c r="O22" s="117"/>
    </row>
    <row r="23" spans="1:15" ht="13.5" thickBot="1" x14ac:dyDescent="0.25">
      <c r="A23" s="41" t="s">
        <v>33</v>
      </c>
      <c r="B23" s="66" t="s">
        <v>4</v>
      </c>
      <c r="C23" s="166">
        <v>0</v>
      </c>
      <c r="D23" s="149" t="s">
        <v>4</v>
      </c>
      <c r="E23" s="149" t="s">
        <v>4</v>
      </c>
      <c r="F23" s="33">
        <v>0</v>
      </c>
      <c r="G23" s="103"/>
      <c r="H23" s="102"/>
      <c r="I23" s="103"/>
      <c r="J23" s="156" t="s">
        <v>4</v>
      </c>
      <c r="K23" s="5" t="s">
        <v>4</v>
      </c>
      <c r="L23" s="170"/>
      <c r="M23" s="115"/>
      <c r="N23" s="122"/>
      <c r="O23" s="122"/>
    </row>
    <row r="24" spans="1:15" x14ac:dyDescent="0.2">
      <c r="A24" s="45" t="s">
        <v>32</v>
      </c>
      <c r="B24" s="67" t="s">
        <v>4</v>
      </c>
      <c r="C24" s="167">
        <v>35892</v>
      </c>
      <c r="D24" s="135">
        <v>35038</v>
      </c>
      <c r="E24" s="135">
        <v>34732</v>
      </c>
      <c r="F24" s="68">
        <v>8704</v>
      </c>
      <c r="G24" s="106"/>
      <c r="H24" s="107"/>
      <c r="I24" s="106"/>
      <c r="J24" s="90">
        <f t="shared" ref="J24:J47" si="0">SUM(F24:I24)</f>
        <v>8704</v>
      </c>
      <c r="K24" s="158">
        <f>IF(E24=0,"x",(J24/E24*100))</f>
        <v>25.060462973626628</v>
      </c>
      <c r="L24" s="170"/>
      <c r="M24" s="113"/>
      <c r="N24" s="123"/>
      <c r="O24" s="124"/>
    </row>
    <row r="25" spans="1:15" x14ac:dyDescent="0.2">
      <c r="A25" s="43" t="s">
        <v>31</v>
      </c>
      <c r="B25" s="69" t="s">
        <v>4</v>
      </c>
      <c r="C25" s="31"/>
      <c r="D25" s="136"/>
      <c r="E25" s="136">
        <v>0</v>
      </c>
      <c r="F25" s="70">
        <v>0</v>
      </c>
      <c r="G25" s="100"/>
      <c r="H25" s="101"/>
      <c r="I25" s="100"/>
      <c r="J25" s="150">
        <f t="shared" si="0"/>
        <v>0</v>
      </c>
      <c r="K25" s="159" t="str">
        <f>IF(E25=0,"x",(J25/E25)*100)</f>
        <v>x</v>
      </c>
      <c r="L25" s="170"/>
      <c r="M25" s="118"/>
      <c r="N25" s="125"/>
      <c r="O25" s="126"/>
    </row>
    <row r="26" spans="1:15" ht="13.5" thickBot="1" x14ac:dyDescent="0.25">
      <c r="A26" s="41" t="s">
        <v>30</v>
      </c>
      <c r="B26" s="71">
        <v>672</v>
      </c>
      <c r="C26" s="168">
        <v>4340</v>
      </c>
      <c r="D26" s="137">
        <v>3739</v>
      </c>
      <c r="E26" s="137">
        <v>3739</v>
      </c>
      <c r="F26" s="72">
        <v>935</v>
      </c>
      <c r="G26" s="108"/>
      <c r="H26" s="109"/>
      <c r="I26" s="110"/>
      <c r="J26" s="151">
        <f t="shared" si="0"/>
        <v>935</v>
      </c>
      <c r="K26" s="160">
        <f t="shared" ref="K26" si="1">IF(E26=0,"x",(J26/E26*100))</f>
        <v>25.006686279753943</v>
      </c>
      <c r="L26" s="170"/>
      <c r="M26" s="119"/>
      <c r="N26" s="127"/>
      <c r="O26" s="128"/>
    </row>
    <row r="27" spans="1:15" x14ac:dyDescent="0.2">
      <c r="A27" s="42" t="s">
        <v>6</v>
      </c>
      <c r="B27" s="67">
        <v>501</v>
      </c>
      <c r="C27" s="30">
        <v>3354</v>
      </c>
      <c r="D27" s="138">
        <v>3208</v>
      </c>
      <c r="E27" s="138">
        <v>3208</v>
      </c>
      <c r="F27" s="73">
        <v>841</v>
      </c>
      <c r="G27" s="105"/>
      <c r="H27" s="104"/>
      <c r="I27" s="105"/>
      <c r="J27" s="90">
        <f t="shared" si="0"/>
        <v>841</v>
      </c>
      <c r="K27" s="163">
        <f t="shared" ref="K27:K47" si="2">IF(E27=0,"x",(J27/E27)*100)</f>
        <v>26.215710723192021</v>
      </c>
      <c r="L27" s="170"/>
      <c r="M27" s="121"/>
      <c r="N27" s="129"/>
      <c r="O27" s="130"/>
    </row>
    <row r="28" spans="1:15" x14ac:dyDescent="0.2">
      <c r="A28" s="43" t="s">
        <v>29</v>
      </c>
      <c r="B28" s="69">
        <v>502</v>
      </c>
      <c r="C28" s="31">
        <v>1947</v>
      </c>
      <c r="D28" s="139">
        <v>1888</v>
      </c>
      <c r="E28" s="139">
        <v>1888</v>
      </c>
      <c r="F28" s="74">
        <v>849</v>
      </c>
      <c r="G28" s="100"/>
      <c r="H28" s="101"/>
      <c r="I28" s="100"/>
      <c r="J28" s="150">
        <f t="shared" si="0"/>
        <v>849</v>
      </c>
      <c r="K28" s="159">
        <f t="shared" si="2"/>
        <v>44.968220338983052</v>
      </c>
      <c r="L28" s="170"/>
      <c r="M28" s="118"/>
      <c r="N28" s="125"/>
      <c r="O28" s="126"/>
    </row>
    <row r="29" spans="1:15" x14ac:dyDescent="0.2">
      <c r="A29" s="43" t="s">
        <v>5</v>
      </c>
      <c r="B29" s="69">
        <v>504</v>
      </c>
      <c r="C29" s="31">
        <v>0</v>
      </c>
      <c r="D29" s="139">
        <v>0</v>
      </c>
      <c r="E29" s="139">
        <v>0</v>
      </c>
      <c r="F29" s="74">
        <v>0</v>
      </c>
      <c r="G29" s="100"/>
      <c r="H29" s="101"/>
      <c r="I29" s="100"/>
      <c r="J29" s="150">
        <f t="shared" si="0"/>
        <v>0</v>
      </c>
      <c r="K29" s="159" t="str">
        <f t="shared" si="2"/>
        <v>x</v>
      </c>
      <c r="L29" s="170"/>
      <c r="M29" s="118"/>
      <c r="N29" s="125"/>
      <c r="O29" s="126"/>
    </row>
    <row r="30" spans="1:15" x14ac:dyDescent="0.2">
      <c r="A30" s="43" t="s">
        <v>0</v>
      </c>
      <c r="B30" s="69">
        <v>511</v>
      </c>
      <c r="C30" s="31">
        <v>406</v>
      </c>
      <c r="D30" s="139">
        <v>530</v>
      </c>
      <c r="E30" s="139">
        <v>530</v>
      </c>
      <c r="F30" s="74">
        <v>50</v>
      </c>
      <c r="G30" s="100"/>
      <c r="H30" s="101"/>
      <c r="I30" s="100"/>
      <c r="J30" s="150">
        <f t="shared" si="0"/>
        <v>50</v>
      </c>
      <c r="K30" s="159">
        <f t="shared" si="2"/>
        <v>9.433962264150944</v>
      </c>
      <c r="L30" s="170"/>
      <c r="M30" s="118"/>
      <c r="N30" s="125"/>
      <c r="O30" s="126"/>
    </row>
    <row r="31" spans="1:15" x14ac:dyDescent="0.2">
      <c r="A31" s="43" t="s">
        <v>1</v>
      </c>
      <c r="B31" s="69">
        <v>518</v>
      </c>
      <c r="C31" s="31">
        <v>1315</v>
      </c>
      <c r="D31" s="139">
        <v>1250</v>
      </c>
      <c r="E31" s="139">
        <v>1255</v>
      </c>
      <c r="F31" s="74">
        <v>399</v>
      </c>
      <c r="G31" s="100"/>
      <c r="H31" s="101"/>
      <c r="I31" s="100"/>
      <c r="J31" s="150">
        <f t="shared" si="0"/>
        <v>399</v>
      </c>
      <c r="K31" s="159">
        <f t="shared" si="2"/>
        <v>31.792828685258961</v>
      </c>
      <c r="L31" s="170"/>
      <c r="M31" s="118"/>
      <c r="N31" s="125"/>
      <c r="O31" s="126"/>
    </row>
    <row r="32" spans="1:15" x14ac:dyDescent="0.2">
      <c r="A32" s="43" t="s">
        <v>28</v>
      </c>
      <c r="B32" s="69">
        <v>521</v>
      </c>
      <c r="C32" s="31">
        <v>23087</v>
      </c>
      <c r="D32" s="139">
        <v>22584</v>
      </c>
      <c r="E32" s="139">
        <v>22738</v>
      </c>
      <c r="F32" s="74">
        <v>5678</v>
      </c>
      <c r="G32" s="100"/>
      <c r="H32" s="101"/>
      <c r="I32" s="100"/>
      <c r="J32" s="150">
        <f t="shared" si="0"/>
        <v>5678</v>
      </c>
      <c r="K32" s="159">
        <f t="shared" si="2"/>
        <v>24.971413492831385</v>
      </c>
      <c r="L32" s="170"/>
      <c r="M32" s="118"/>
      <c r="N32" s="125"/>
      <c r="O32" s="126"/>
    </row>
    <row r="33" spans="1:15" x14ac:dyDescent="0.2">
      <c r="A33" s="43" t="s">
        <v>27</v>
      </c>
      <c r="B33" s="69" t="s">
        <v>26</v>
      </c>
      <c r="C33" s="31">
        <v>8626</v>
      </c>
      <c r="D33" s="139">
        <v>8593</v>
      </c>
      <c r="E33" s="139">
        <v>8134</v>
      </c>
      <c r="F33" s="74">
        <v>2129</v>
      </c>
      <c r="G33" s="100"/>
      <c r="H33" s="101"/>
      <c r="I33" s="100"/>
      <c r="J33" s="150">
        <f t="shared" si="0"/>
        <v>2129</v>
      </c>
      <c r="K33" s="159">
        <f t="shared" si="2"/>
        <v>26.174084091467915</v>
      </c>
      <c r="L33" s="170"/>
      <c r="M33" s="118"/>
      <c r="N33" s="125"/>
      <c r="O33" s="126"/>
    </row>
    <row r="34" spans="1:15" x14ac:dyDescent="0.2">
      <c r="A34" s="43" t="s">
        <v>25</v>
      </c>
      <c r="B34" s="69">
        <v>557</v>
      </c>
      <c r="C34" s="31">
        <v>0</v>
      </c>
      <c r="D34" s="139">
        <v>0</v>
      </c>
      <c r="E34" s="139">
        <v>0</v>
      </c>
      <c r="F34" s="74">
        <v>0</v>
      </c>
      <c r="G34" s="100"/>
      <c r="H34" s="101"/>
      <c r="I34" s="100"/>
      <c r="J34" s="150">
        <f t="shared" si="0"/>
        <v>0</v>
      </c>
      <c r="K34" s="159" t="str">
        <f t="shared" si="2"/>
        <v>x</v>
      </c>
      <c r="L34" s="170"/>
      <c r="M34" s="118"/>
      <c r="N34" s="125"/>
      <c r="O34" s="126"/>
    </row>
    <row r="35" spans="1:15" x14ac:dyDescent="0.2">
      <c r="A35" s="43" t="s">
        <v>2</v>
      </c>
      <c r="B35" s="69">
        <v>551</v>
      </c>
      <c r="C35" s="31">
        <v>225</v>
      </c>
      <c r="D35" s="139">
        <v>274</v>
      </c>
      <c r="E35" s="139">
        <v>268</v>
      </c>
      <c r="F35" s="74">
        <v>67</v>
      </c>
      <c r="G35" s="100"/>
      <c r="H35" s="101"/>
      <c r="I35" s="100"/>
      <c r="J35" s="150">
        <f t="shared" si="0"/>
        <v>67</v>
      </c>
      <c r="K35" s="159">
        <f t="shared" si="2"/>
        <v>25</v>
      </c>
      <c r="L35" s="170"/>
      <c r="M35" s="118"/>
      <c r="N35" s="125"/>
      <c r="O35" s="126"/>
    </row>
    <row r="36" spans="1:15" ht="13.5" thickBot="1" x14ac:dyDescent="0.25">
      <c r="A36" s="40" t="s">
        <v>24</v>
      </c>
      <c r="B36" s="75" t="s">
        <v>23</v>
      </c>
      <c r="C36" s="33">
        <v>182</v>
      </c>
      <c r="D36" s="140">
        <v>40</v>
      </c>
      <c r="E36" s="140">
        <v>40</v>
      </c>
      <c r="F36" s="76">
        <v>-33.5</v>
      </c>
      <c r="G36" s="95"/>
      <c r="H36" s="102"/>
      <c r="I36" s="100"/>
      <c r="J36" s="151">
        <f t="shared" si="0"/>
        <v>-33.5</v>
      </c>
      <c r="K36" s="160">
        <f t="shared" si="2"/>
        <v>-83.75</v>
      </c>
      <c r="L36" s="170"/>
      <c r="M36" s="115"/>
      <c r="N36" s="131"/>
      <c r="O36" s="132"/>
    </row>
    <row r="37" spans="1:15" ht="13.5" thickBot="1" x14ac:dyDescent="0.25">
      <c r="A37" s="44" t="s">
        <v>22</v>
      </c>
      <c r="B37" s="78"/>
      <c r="C37" s="79">
        <f t="shared" ref="C37:I37" si="3">SUM(C27:C36)</f>
        <v>39142</v>
      </c>
      <c r="D37" s="79">
        <f t="shared" si="3"/>
        <v>38367</v>
      </c>
      <c r="E37" s="79">
        <f t="shared" si="3"/>
        <v>38061</v>
      </c>
      <c r="F37" s="8">
        <f t="shared" si="3"/>
        <v>9979.5</v>
      </c>
      <c r="G37" s="111">
        <f t="shared" si="3"/>
        <v>0</v>
      </c>
      <c r="H37" s="23">
        <f t="shared" si="3"/>
        <v>0</v>
      </c>
      <c r="I37" s="111">
        <f t="shared" si="3"/>
        <v>0</v>
      </c>
      <c r="J37" s="79">
        <f t="shared" si="0"/>
        <v>9979.5</v>
      </c>
      <c r="K37" s="161">
        <f t="shared" si="2"/>
        <v>26.219752502561676</v>
      </c>
      <c r="L37" s="170"/>
      <c r="M37" s="133">
        <f>SUM(M27:M36)</f>
        <v>0</v>
      </c>
      <c r="N37" s="134">
        <f>SUM(N27:N36)</f>
        <v>0</v>
      </c>
      <c r="O37" s="133">
        <f>SUM(O27:O36)</f>
        <v>0</v>
      </c>
    </row>
    <row r="38" spans="1:15" x14ac:dyDescent="0.2">
      <c r="A38" s="42" t="s">
        <v>21</v>
      </c>
      <c r="B38" s="67">
        <v>601</v>
      </c>
      <c r="C38" s="30">
        <v>0</v>
      </c>
      <c r="D38" s="138">
        <v>0</v>
      </c>
      <c r="E38" s="138">
        <v>0</v>
      </c>
      <c r="F38" s="83">
        <v>0</v>
      </c>
      <c r="G38" s="105"/>
      <c r="H38" s="104"/>
      <c r="I38" s="100"/>
      <c r="J38" s="90">
        <f t="shared" si="0"/>
        <v>0</v>
      </c>
      <c r="K38" s="158" t="str">
        <f t="shared" si="2"/>
        <v>x</v>
      </c>
      <c r="L38" s="170"/>
      <c r="M38" s="121"/>
      <c r="N38" s="129"/>
      <c r="O38" s="130"/>
    </row>
    <row r="39" spans="1:15" x14ac:dyDescent="0.2">
      <c r="A39" s="43" t="s">
        <v>20</v>
      </c>
      <c r="B39" s="69">
        <v>602</v>
      </c>
      <c r="C39" s="31">
        <v>2736</v>
      </c>
      <c r="D39" s="139">
        <v>2850</v>
      </c>
      <c r="E39" s="139">
        <v>2850</v>
      </c>
      <c r="F39" s="74">
        <v>775</v>
      </c>
      <c r="G39" s="100"/>
      <c r="H39" s="101"/>
      <c r="I39" s="100"/>
      <c r="J39" s="150">
        <f t="shared" si="0"/>
        <v>775</v>
      </c>
      <c r="K39" s="159">
        <f t="shared" si="2"/>
        <v>27.192982456140353</v>
      </c>
      <c r="L39" s="170"/>
      <c r="M39" s="118"/>
      <c r="N39" s="125"/>
      <c r="O39" s="126"/>
    </row>
    <row r="40" spans="1:15" x14ac:dyDescent="0.2">
      <c r="A40" s="43" t="s">
        <v>19</v>
      </c>
      <c r="B40" s="69">
        <v>604</v>
      </c>
      <c r="C40" s="31">
        <v>0</v>
      </c>
      <c r="D40" s="139">
        <v>0</v>
      </c>
      <c r="E40" s="139">
        <v>0</v>
      </c>
      <c r="F40" s="74">
        <v>0</v>
      </c>
      <c r="G40" s="100"/>
      <c r="H40" s="101"/>
      <c r="I40" s="100"/>
      <c r="J40" s="150">
        <f t="shared" si="0"/>
        <v>0</v>
      </c>
      <c r="K40" s="159" t="str">
        <f t="shared" si="2"/>
        <v>x</v>
      </c>
      <c r="L40" s="170"/>
      <c r="M40" s="118"/>
      <c r="N40" s="125"/>
      <c r="O40" s="126"/>
    </row>
    <row r="41" spans="1:15" x14ac:dyDescent="0.2">
      <c r="A41" s="43" t="s">
        <v>18</v>
      </c>
      <c r="B41" s="69" t="s">
        <v>17</v>
      </c>
      <c r="C41" s="31">
        <v>35893</v>
      </c>
      <c r="D41" s="139">
        <v>35038</v>
      </c>
      <c r="E41" s="139">
        <v>34732</v>
      </c>
      <c r="F41" s="74">
        <v>8705</v>
      </c>
      <c r="G41" s="100"/>
      <c r="H41" s="101"/>
      <c r="I41" s="100"/>
      <c r="J41" s="150">
        <f t="shared" si="0"/>
        <v>8705</v>
      </c>
      <c r="K41" s="159">
        <f t="shared" si="2"/>
        <v>25.06334216284694</v>
      </c>
      <c r="L41" s="170"/>
      <c r="M41" s="118"/>
      <c r="N41" s="125"/>
      <c r="O41" s="126"/>
    </row>
    <row r="42" spans="1:15" ht="13.5" thickBot="1" x14ac:dyDescent="0.25">
      <c r="A42" s="40" t="s">
        <v>7</v>
      </c>
      <c r="B42" s="75" t="s">
        <v>16</v>
      </c>
      <c r="C42" s="33">
        <v>518</v>
      </c>
      <c r="D42" s="140">
        <v>560</v>
      </c>
      <c r="E42" s="140">
        <v>560</v>
      </c>
      <c r="F42" s="76">
        <v>148</v>
      </c>
      <c r="G42" s="95"/>
      <c r="H42" s="102"/>
      <c r="I42" s="100"/>
      <c r="J42" s="151">
        <f t="shared" si="0"/>
        <v>148</v>
      </c>
      <c r="K42" s="160">
        <f t="shared" si="2"/>
        <v>26.428571428571431</v>
      </c>
      <c r="L42" s="170"/>
      <c r="M42" s="115"/>
      <c r="N42" s="131"/>
      <c r="O42" s="132"/>
    </row>
    <row r="43" spans="1:15" ht="13.5" thickBot="1" x14ac:dyDescent="0.25">
      <c r="A43" s="44" t="s">
        <v>15</v>
      </c>
      <c r="B43" s="78" t="s">
        <v>4</v>
      </c>
      <c r="C43" s="79">
        <f t="shared" ref="C43:I43" si="4">SUM(C38:C42)</f>
        <v>39147</v>
      </c>
      <c r="D43" s="79">
        <f t="shared" si="4"/>
        <v>38448</v>
      </c>
      <c r="E43" s="79">
        <f t="shared" si="4"/>
        <v>38142</v>
      </c>
      <c r="F43" s="8">
        <f t="shared" si="4"/>
        <v>9628</v>
      </c>
      <c r="G43" s="111">
        <f t="shared" si="4"/>
        <v>0</v>
      </c>
      <c r="H43" s="23">
        <f t="shared" si="4"/>
        <v>0</v>
      </c>
      <c r="I43" s="112">
        <f t="shared" si="4"/>
        <v>0</v>
      </c>
      <c r="J43" s="79">
        <f t="shared" si="0"/>
        <v>9628</v>
      </c>
      <c r="K43" s="163">
        <f t="shared" si="2"/>
        <v>25.242514813066961</v>
      </c>
      <c r="L43" s="170"/>
      <c r="M43" s="133">
        <f>SUM(M38:M42)</f>
        <v>0</v>
      </c>
      <c r="N43" s="134">
        <f>SUM(N38:N42)</f>
        <v>0</v>
      </c>
      <c r="O43" s="133">
        <f>SUM(O38:O42)</f>
        <v>0</v>
      </c>
    </row>
    <row r="44" spans="1:15" ht="5.25" customHeight="1" thickBot="1" x14ac:dyDescent="0.25">
      <c r="A44" s="40"/>
      <c r="B44" s="84"/>
      <c r="C44" s="4"/>
      <c r="D44" s="85"/>
      <c r="E44" s="85"/>
      <c r="F44" s="86"/>
      <c r="G44" s="28"/>
      <c r="H44" s="56"/>
      <c r="I44" s="28"/>
      <c r="J44" s="152"/>
      <c r="K44" s="162"/>
      <c r="L44" s="170"/>
      <c r="M44" s="87"/>
      <c r="N44" s="88"/>
      <c r="O44" s="88"/>
    </row>
    <row r="45" spans="1:15" ht="13.5" thickBot="1" x14ac:dyDescent="0.25">
      <c r="A45" s="89" t="s">
        <v>14</v>
      </c>
      <c r="B45" s="78" t="s">
        <v>4</v>
      </c>
      <c r="C45" s="8">
        <f t="shared" ref="C45:I45" si="5">C43-C41</f>
        <v>3254</v>
      </c>
      <c r="D45" s="79">
        <f t="shared" si="5"/>
        <v>3410</v>
      </c>
      <c r="E45" s="79">
        <f t="shared" si="5"/>
        <v>3410</v>
      </c>
      <c r="F45" s="8">
        <f t="shared" si="5"/>
        <v>923</v>
      </c>
      <c r="G45" s="80">
        <f t="shared" si="5"/>
        <v>0</v>
      </c>
      <c r="H45" s="8">
        <f t="shared" si="5"/>
        <v>0</v>
      </c>
      <c r="I45" s="80">
        <f t="shared" si="5"/>
        <v>0</v>
      </c>
      <c r="J45" s="90">
        <f t="shared" si="0"/>
        <v>923</v>
      </c>
      <c r="K45" s="158">
        <f t="shared" si="2"/>
        <v>27.067448680351909</v>
      </c>
      <c r="L45" s="170"/>
      <c r="M45" s="82">
        <f>M43-M41</f>
        <v>0</v>
      </c>
      <c r="N45" s="81">
        <f>N43-N41</f>
        <v>0</v>
      </c>
      <c r="O45" s="82">
        <f>O43-O41</f>
        <v>0</v>
      </c>
    </row>
    <row r="46" spans="1:15" ht="13.5" thickBot="1" x14ac:dyDescent="0.25">
      <c r="A46" s="44" t="s">
        <v>13</v>
      </c>
      <c r="B46" s="78" t="s">
        <v>4</v>
      </c>
      <c r="C46" s="8">
        <f t="shared" ref="C46:I46" si="6">C43-C37</f>
        <v>5</v>
      </c>
      <c r="D46" s="79">
        <f t="shared" si="6"/>
        <v>81</v>
      </c>
      <c r="E46" s="79">
        <f t="shared" si="6"/>
        <v>81</v>
      </c>
      <c r="F46" s="8">
        <f t="shared" si="6"/>
        <v>-351.5</v>
      </c>
      <c r="G46" s="80">
        <f t="shared" si="6"/>
        <v>0</v>
      </c>
      <c r="H46" s="8">
        <f t="shared" si="6"/>
        <v>0</v>
      </c>
      <c r="I46" s="80">
        <f t="shared" si="6"/>
        <v>0</v>
      </c>
      <c r="J46" s="90">
        <f t="shared" si="0"/>
        <v>-351.5</v>
      </c>
      <c r="K46" s="158">
        <f t="shared" si="2"/>
        <v>-433.95061728395063</v>
      </c>
      <c r="L46" s="170"/>
      <c r="M46" s="82">
        <f>M43-M37</f>
        <v>0</v>
      </c>
      <c r="N46" s="81">
        <f>N43-N37</f>
        <v>0</v>
      </c>
      <c r="O46" s="82">
        <f>O43-O37</f>
        <v>0</v>
      </c>
    </row>
    <row r="47" spans="1:15" ht="13.5" thickBot="1" x14ac:dyDescent="0.25">
      <c r="A47" s="91" t="s">
        <v>12</v>
      </c>
      <c r="B47" s="92" t="s">
        <v>4</v>
      </c>
      <c r="C47" s="8">
        <f t="shared" ref="C47:I47" si="7">C46-C41</f>
        <v>-35888</v>
      </c>
      <c r="D47" s="79">
        <f t="shared" si="7"/>
        <v>-34957</v>
      </c>
      <c r="E47" s="79">
        <f t="shared" si="7"/>
        <v>-34651</v>
      </c>
      <c r="F47" s="8">
        <f t="shared" si="7"/>
        <v>-9056.5</v>
      </c>
      <c r="G47" s="80">
        <f t="shared" si="7"/>
        <v>0</v>
      </c>
      <c r="H47" s="8">
        <f t="shared" si="7"/>
        <v>0</v>
      </c>
      <c r="I47" s="80">
        <f t="shared" si="7"/>
        <v>0</v>
      </c>
      <c r="J47" s="79">
        <f t="shared" si="0"/>
        <v>-9056.5</v>
      </c>
      <c r="K47" s="158">
        <f t="shared" si="2"/>
        <v>26.136330841822748</v>
      </c>
      <c r="L47" s="170"/>
      <c r="M47" s="82">
        <f>M46-M41</f>
        <v>0</v>
      </c>
      <c r="N47" s="81">
        <f>N46-N41</f>
        <v>0</v>
      </c>
      <c r="O47" s="82">
        <f>O46-O41</f>
        <v>0</v>
      </c>
    </row>
    <row r="50" spans="1:10" ht="14.25" x14ac:dyDescent="0.2">
      <c r="A50" s="46" t="s">
        <v>11</v>
      </c>
    </row>
    <row r="51" spans="1:10" ht="14.25" x14ac:dyDescent="0.2">
      <c r="A51" s="47" t="s">
        <v>10</v>
      </c>
    </row>
    <row r="52" spans="1:10" ht="14.25" x14ac:dyDescent="0.2">
      <c r="A52" s="48" t="s">
        <v>9</v>
      </c>
    </row>
    <row r="53" spans="1:10" s="19" customFormat="1" ht="14.25" x14ac:dyDescent="0.2">
      <c r="A53" s="48" t="s">
        <v>62</v>
      </c>
      <c r="B53" s="20"/>
      <c r="E53" s="21"/>
      <c r="F53" s="21"/>
      <c r="G53" s="21"/>
      <c r="H53" s="21"/>
      <c r="I53" s="21"/>
      <c r="J53" s="21"/>
    </row>
    <row r="56" spans="1:10" x14ac:dyDescent="0.2">
      <c r="A56" s="34" t="s">
        <v>118</v>
      </c>
    </row>
    <row r="58" spans="1:10" x14ac:dyDescent="0.2">
      <c r="A58" s="34" t="s">
        <v>119</v>
      </c>
    </row>
  </sheetData>
  <mergeCells count="3">
    <mergeCell ref="A1:O1"/>
    <mergeCell ref="C7:O7"/>
    <mergeCell ref="F9:I9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workbookViewId="0">
      <selection activeCell="R1" sqref="R1"/>
    </sheetView>
  </sheetViews>
  <sheetFormatPr defaultColWidth="8.7109375" defaultRowHeight="12.75" x14ac:dyDescent="0.2"/>
  <cols>
    <col min="1" max="1" width="37.7109375" style="34" customWidth="1"/>
    <col min="2" max="2" width="7.28515625" style="3" customWidth="1"/>
    <col min="3" max="4" width="11.5703125" style="1" customWidth="1"/>
    <col min="5" max="5" width="11.5703125" style="179" customWidth="1"/>
    <col min="6" max="6" width="11.42578125" style="2" customWidth="1"/>
    <col min="7" max="7" width="9.85546875" style="2" customWidth="1"/>
    <col min="8" max="8" width="9.140625" style="2" customWidth="1"/>
    <col min="9" max="9" width="9.28515625" style="2" customWidth="1"/>
    <col min="10" max="10" width="9.140625" style="2" customWidth="1"/>
    <col min="11" max="11" width="12" style="1" customWidth="1"/>
    <col min="12" max="12" width="8.7109375" style="1"/>
    <col min="13" max="13" width="11.85546875" style="1" customWidth="1"/>
    <col min="14" max="14" width="12.5703125" style="1" customWidth="1"/>
    <col min="15" max="15" width="11.85546875" style="1" customWidth="1"/>
    <col min="16" max="16" width="12" style="1" customWidth="1"/>
    <col min="17" max="16384" width="8.7109375" style="1"/>
  </cols>
  <sheetData>
    <row r="1" spans="1:16" ht="24" customHeight="1" x14ac:dyDescent="0.35">
      <c r="A1" s="171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"/>
    </row>
    <row r="2" spans="1:16" x14ac:dyDescent="0.2">
      <c r="O2" s="18"/>
    </row>
    <row r="3" spans="1:16" ht="18.75" x14ac:dyDescent="0.3">
      <c r="A3" s="35" t="s">
        <v>71</v>
      </c>
      <c r="F3" s="15"/>
      <c r="G3" s="15"/>
    </row>
    <row r="4" spans="1:16" ht="21.75" customHeight="1" x14ac:dyDescent="0.25">
      <c r="A4" s="180"/>
      <c r="F4" s="15"/>
      <c r="G4" s="15"/>
    </row>
    <row r="5" spans="1:16" x14ac:dyDescent="0.2">
      <c r="A5" s="37"/>
      <c r="F5" s="15"/>
      <c r="G5" s="15"/>
    </row>
    <row r="6" spans="1:16" ht="6" customHeight="1" thickBot="1" x14ac:dyDescent="0.25">
      <c r="B6" s="181"/>
      <c r="C6" s="182"/>
      <c r="F6" s="15"/>
      <c r="G6" s="15"/>
    </row>
    <row r="7" spans="1:16" ht="24.75" customHeight="1" thickBot="1" x14ac:dyDescent="0.3">
      <c r="A7" s="38" t="s">
        <v>61</v>
      </c>
      <c r="B7" s="183"/>
      <c r="C7" s="184" t="s">
        <v>120</v>
      </c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6"/>
    </row>
    <row r="8" spans="1:16" ht="23.25" customHeight="1" thickBot="1" x14ac:dyDescent="0.25">
      <c r="A8" s="37" t="s">
        <v>60</v>
      </c>
      <c r="F8" s="15"/>
      <c r="G8" s="15"/>
    </row>
    <row r="9" spans="1:16" ht="13.5" thickBot="1" x14ac:dyDescent="0.25">
      <c r="A9" s="187"/>
      <c r="B9" s="188"/>
      <c r="C9" s="93" t="s">
        <v>3</v>
      </c>
      <c r="D9" s="143" t="s">
        <v>59</v>
      </c>
      <c r="E9" s="144" t="s">
        <v>58</v>
      </c>
      <c r="F9" s="173" t="s">
        <v>57</v>
      </c>
      <c r="G9" s="189"/>
      <c r="H9" s="189"/>
      <c r="I9" s="190"/>
      <c r="J9" s="14" t="s">
        <v>70</v>
      </c>
      <c r="K9" s="13" t="s">
        <v>56</v>
      </c>
      <c r="L9" s="191"/>
      <c r="M9" s="188" t="s">
        <v>54</v>
      </c>
      <c r="N9" s="188" t="s">
        <v>55</v>
      </c>
      <c r="O9" s="188" t="s">
        <v>54</v>
      </c>
    </row>
    <row r="10" spans="1:16" ht="13.5" thickBot="1" x14ac:dyDescent="0.25">
      <c r="A10" s="39" t="s">
        <v>53</v>
      </c>
      <c r="B10" s="192" t="s">
        <v>52</v>
      </c>
      <c r="C10" s="94" t="s">
        <v>69</v>
      </c>
      <c r="D10" s="145">
        <v>2025</v>
      </c>
      <c r="E10" s="146">
        <v>2025</v>
      </c>
      <c r="F10" s="12" t="s">
        <v>51</v>
      </c>
      <c r="G10" s="193" t="s">
        <v>50</v>
      </c>
      <c r="H10" s="193" t="s">
        <v>49</v>
      </c>
      <c r="I10" s="194" t="s">
        <v>48</v>
      </c>
      <c r="J10" s="11" t="s">
        <v>8</v>
      </c>
      <c r="K10" s="10" t="s">
        <v>47</v>
      </c>
      <c r="L10" s="191"/>
      <c r="M10" s="195" t="s">
        <v>65</v>
      </c>
      <c r="N10" s="192" t="s">
        <v>66</v>
      </c>
      <c r="O10" s="192" t="s">
        <v>46</v>
      </c>
    </row>
    <row r="11" spans="1:16" x14ac:dyDescent="0.2">
      <c r="A11" s="40" t="s">
        <v>45</v>
      </c>
      <c r="B11" s="196"/>
      <c r="C11" s="197">
        <v>40</v>
      </c>
      <c r="D11" s="198">
        <v>40</v>
      </c>
      <c r="E11" s="198"/>
      <c r="F11" s="199">
        <v>40</v>
      </c>
      <c r="G11" s="200"/>
      <c r="H11" s="201"/>
      <c r="I11" s="202"/>
      <c r="J11" s="153" t="s">
        <v>4</v>
      </c>
      <c r="K11" s="157" t="s">
        <v>4</v>
      </c>
      <c r="L11" s="203"/>
      <c r="M11" s="204"/>
      <c r="N11" s="114"/>
      <c r="O11" s="114"/>
    </row>
    <row r="12" spans="1:16" ht="13.5" thickBot="1" x14ac:dyDescent="0.25">
      <c r="A12" s="41" t="s">
        <v>44</v>
      </c>
      <c r="B12" s="205"/>
      <c r="C12" s="206">
        <v>37</v>
      </c>
      <c r="D12" s="207">
        <v>38.4</v>
      </c>
      <c r="E12" s="207"/>
      <c r="F12" s="208">
        <v>37.22</v>
      </c>
      <c r="G12" s="209"/>
      <c r="H12" s="210"/>
      <c r="I12" s="209"/>
      <c r="J12" s="154"/>
      <c r="K12" s="77" t="s">
        <v>4</v>
      </c>
      <c r="L12" s="203"/>
      <c r="M12" s="211"/>
      <c r="N12" s="116"/>
      <c r="O12" s="116"/>
    </row>
    <row r="13" spans="1:16" x14ac:dyDescent="0.2">
      <c r="A13" s="42" t="s">
        <v>63</v>
      </c>
      <c r="B13" s="212"/>
      <c r="C13" s="213">
        <v>11164</v>
      </c>
      <c r="D13" s="147" t="s">
        <v>4</v>
      </c>
      <c r="E13" s="147" t="s">
        <v>4</v>
      </c>
      <c r="F13" s="214">
        <v>11410</v>
      </c>
      <c r="G13" s="215"/>
      <c r="H13" s="216"/>
      <c r="I13" s="215"/>
      <c r="J13" s="150" t="s">
        <v>4</v>
      </c>
      <c r="K13" s="6" t="s">
        <v>4</v>
      </c>
      <c r="L13" s="203"/>
      <c r="M13" s="204"/>
      <c r="N13" s="117"/>
      <c r="O13" s="117"/>
    </row>
    <row r="14" spans="1:16" x14ac:dyDescent="0.2">
      <c r="A14" s="43" t="s">
        <v>64</v>
      </c>
      <c r="B14" s="212"/>
      <c r="C14" s="213">
        <v>10649</v>
      </c>
      <c r="D14" s="148" t="s">
        <v>4</v>
      </c>
      <c r="E14" s="148" t="s">
        <v>4</v>
      </c>
      <c r="F14" s="217">
        <v>10817</v>
      </c>
      <c r="G14" s="215"/>
      <c r="H14" s="216"/>
      <c r="I14" s="215"/>
      <c r="J14" s="150" t="s">
        <v>4</v>
      </c>
      <c r="K14" s="6" t="s">
        <v>4</v>
      </c>
      <c r="L14" s="203"/>
      <c r="M14" s="218"/>
      <c r="N14" s="117"/>
      <c r="O14" s="117"/>
    </row>
    <row r="15" spans="1:16" x14ac:dyDescent="0.2">
      <c r="A15" s="43" t="s">
        <v>43</v>
      </c>
      <c r="B15" s="212" t="s">
        <v>42</v>
      </c>
      <c r="C15" s="213">
        <v>143</v>
      </c>
      <c r="D15" s="148" t="s">
        <v>4</v>
      </c>
      <c r="E15" s="148" t="s">
        <v>4</v>
      </c>
      <c r="F15" s="217">
        <v>227</v>
      </c>
      <c r="G15" s="215"/>
      <c r="H15" s="216"/>
      <c r="I15" s="215"/>
      <c r="J15" s="150" t="s">
        <v>4</v>
      </c>
      <c r="K15" s="6" t="s">
        <v>4</v>
      </c>
      <c r="L15" s="203"/>
      <c r="M15" s="218"/>
      <c r="N15" s="117"/>
      <c r="O15" s="117"/>
    </row>
    <row r="16" spans="1:16" x14ac:dyDescent="0.2">
      <c r="A16" s="43" t="s">
        <v>41</v>
      </c>
      <c r="B16" s="212" t="s">
        <v>4</v>
      </c>
      <c r="C16" s="213">
        <v>2243</v>
      </c>
      <c r="D16" s="148" t="s">
        <v>4</v>
      </c>
      <c r="E16" s="148" t="s">
        <v>4</v>
      </c>
      <c r="F16" s="217">
        <v>11566</v>
      </c>
      <c r="G16" s="215"/>
      <c r="H16" s="216"/>
      <c r="I16" s="215"/>
      <c r="J16" s="150" t="s">
        <v>4</v>
      </c>
      <c r="K16" s="6" t="s">
        <v>4</v>
      </c>
      <c r="L16" s="203"/>
      <c r="M16" s="218"/>
      <c r="N16" s="117"/>
      <c r="O16" s="117"/>
    </row>
    <row r="17" spans="1:15" ht="13.5" thickBot="1" x14ac:dyDescent="0.25">
      <c r="A17" s="40" t="s">
        <v>40</v>
      </c>
      <c r="B17" s="219" t="s">
        <v>39</v>
      </c>
      <c r="C17" s="220">
        <v>4134</v>
      </c>
      <c r="D17" s="149" t="s">
        <v>4</v>
      </c>
      <c r="E17" s="149" t="s">
        <v>4</v>
      </c>
      <c r="F17" s="221">
        <v>7032</v>
      </c>
      <c r="G17" s="200"/>
      <c r="H17" s="222"/>
      <c r="I17" s="223"/>
      <c r="J17" s="155" t="s">
        <v>4</v>
      </c>
      <c r="K17" s="7" t="s">
        <v>4</v>
      </c>
      <c r="L17" s="203"/>
      <c r="M17" s="224"/>
      <c r="N17" s="120"/>
      <c r="O17" s="120"/>
    </row>
    <row r="18" spans="1:15" ht="13.5" thickBot="1" x14ac:dyDescent="0.25">
      <c r="A18" s="44" t="s">
        <v>38</v>
      </c>
      <c r="B18" s="29"/>
      <c r="C18" s="61">
        <f>C13-C14+C15+C16+C17</f>
        <v>7035</v>
      </c>
      <c r="D18" s="61" t="s">
        <v>4</v>
      </c>
      <c r="E18" s="61" t="s">
        <v>4</v>
      </c>
      <c r="F18" s="23">
        <f>F13-F14+F15+F16+F17</f>
        <v>19418</v>
      </c>
      <c r="G18" s="24"/>
      <c r="H18" s="225"/>
      <c r="I18" s="226"/>
      <c r="J18" s="79" t="s">
        <v>4</v>
      </c>
      <c r="K18" s="8" t="s">
        <v>4</v>
      </c>
      <c r="L18" s="203"/>
      <c r="M18" s="227"/>
      <c r="N18" s="25"/>
      <c r="O18" s="25"/>
    </row>
    <row r="19" spans="1:15" x14ac:dyDescent="0.2">
      <c r="A19" s="40" t="s">
        <v>67</v>
      </c>
      <c r="B19" s="228" t="s">
        <v>68</v>
      </c>
      <c r="C19" s="229">
        <v>515</v>
      </c>
      <c r="D19" s="147" t="s">
        <v>4</v>
      </c>
      <c r="E19" s="147" t="s">
        <v>4</v>
      </c>
      <c r="F19" s="221">
        <v>593</v>
      </c>
      <c r="G19" s="200"/>
      <c r="H19" s="230"/>
      <c r="I19" s="231"/>
      <c r="J19" s="155" t="s">
        <v>4</v>
      </c>
      <c r="K19" s="7" t="s">
        <v>4</v>
      </c>
      <c r="L19" s="203"/>
      <c r="M19" s="232"/>
      <c r="N19" s="120"/>
      <c r="O19" s="120"/>
    </row>
    <row r="20" spans="1:15" x14ac:dyDescent="0.2">
      <c r="A20" s="43" t="s">
        <v>37</v>
      </c>
      <c r="B20" s="212" t="s">
        <v>36</v>
      </c>
      <c r="C20" s="233">
        <v>1316</v>
      </c>
      <c r="D20" s="148" t="s">
        <v>4</v>
      </c>
      <c r="E20" s="148" t="s">
        <v>4</v>
      </c>
      <c r="F20" s="217">
        <v>675</v>
      </c>
      <c r="G20" s="215"/>
      <c r="H20" s="216"/>
      <c r="I20" s="215"/>
      <c r="J20" s="150" t="s">
        <v>4</v>
      </c>
      <c r="K20" s="6" t="s">
        <v>4</v>
      </c>
      <c r="L20" s="203"/>
      <c r="M20" s="218"/>
      <c r="N20" s="117"/>
      <c r="O20" s="117"/>
    </row>
    <row r="21" spans="1:15" x14ac:dyDescent="0.2">
      <c r="A21" s="43" t="s">
        <v>35</v>
      </c>
      <c r="B21" s="212" t="s">
        <v>4</v>
      </c>
      <c r="C21" s="233">
        <v>2108</v>
      </c>
      <c r="D21" s="148" t="s">
        <v>4</v>
      </c>
      <c r="E21" s="148" t="s">
        <v>4</v>
      </c>
      <c r="F21" s="217">
        <v>2108</v>
      </c>
      <c r="G21" s="215"/>
      <c r="H21" s="216"/>
      <c r="I21" s="215"/>
      <c r="J21" s="150" t="s">
        <v>4</v>
      </c>
      <c r="K21" s="6" t="s">
        <v>4</v>
      </c>
      <c r="L21" s="203"/>
      <c r="M21" s="218"/>
      <c r="N21" s="117"/>
      <c r="O21" s="117"/>
    </row>
    <row r="22" spans="1:15" x14ac:dyDescent="0.2">
      <c r="A22" s="43" t="s">
        <v>34</v>
      </c>
      <c r="B22" s="212" t="s">
        <v>4</v>
      </c>
      <c r="C22" s="233">
        <v>3024</v>
      </c>
      <c r="D22" s="148" t="s">
        <v>4</v>
      </c>
      <c r="E22" s="148" t="s">
        <v>4</v>
      </c>
      <c r="F22" s="217">
        <v>15558</v>
      </c>
      <c r="G22" s="215"/>
      <c r="H22" s="216"/>
      <c r="I22" s="215"/>
      <c r="J22" s="150" t="s">
        <v>4</v>
      </c>
      <c r="K22" s="6" t="s">
        <v>4</v>
      </c>
      <c r="L22" s="203"/>
      <c r="M22" s="218"/>
      <c r="N22" s="117"/>
      <c r="O22" s="117"/>
    </row>
    <row r="23" spans="1:15" ht="13.5" thickBot="1" x14ac:dyDescent="0.25">
      <c r="A23" s="41" t="s">
        <v>33</v>
      </c>
      <c r="B23" s="234" t="s">
        <v>4</v>
      </c>
      <c r="C23" s="233">
        <v>0</v>
      </c>
      <c r="D23" s="149" t="s">
        <v>4</v>
      </c>
      <c r="E23" s="149" t="s">
        <v>4</v>
      </c>
      <c r="F23" s="235">
        <v>0</v>
      </c>
      <c r="G23" s="223"/>
      <c r="H23" s="222"/>
      <c r="I23" s="223"/>
      <c r="J23" s="156" t="s">
        <v>4</v>
      </c>
      <c r="K23" s="5" t="s">
        <v>4</v>
      </c>
      <c r="L23" s="203"/>
      <c r="M23" s="211"/>
      <c r="N23" s="122"/>
      <c r="O23" s="122"/>
    </row>
    <row r="24" spans="1:15" x14ac:dyDescent="0.2">
      <c r="A24" s="45" t="s">
        <v>32</v>
      </c>
      <c r="B24" s="236" t="s">
        <v>4</v>
      </c>
      <c r="C24" s="237">
        <v>29334</v>
      </c>
      <c r="D24" s="238">
        <v>27282</v>
      </c>
      <c r="E24" s="238">
        <v>27282</v>
      </c>
      <c r="F24" s="239">
        <v>7196</v>
      </c>
      <c r="G24" s="240"/>
      <c r="H24" s="241"/>
      <c r="I24" s="240"/>
      <c r="J24" s="90">
        <f t="shared" ref="J24:J47" si="0">SUM(F24:I24)</f>
        <v>7196</v>
      </c>
      <c r="K24" s="158">
        <f>IF(E24=0,"x",(J24/E24*100))</f>
        <v>26.376365369107834</v>
      </c>
      <c r="L24" s="203"/>
      <c r="M24" s="204"/>
      <c r="N24" s="123"/>
      <c r="O24" s="124"/>
    </row>
    <row r="25" spans="1:15" x14ac:dyDescent="0.2">
      <c r="A25" s="43" t="s">
        <v>31</v>
      </c>
      <c r="B25" s="242" t="s">
        <v>4</v>
      </c>
      <c r="C25" s="213">
        <v>0</v>
      </c>
      <c r="D25" s="243">
        <v>0</v>
      </c>
      <c r="E25" s="243">
        <v>0</v>
      </c>
      <c r="F25" s="244">
        <v>0</v>
      </c>
      <c r="G25" s="215"/>
      <c r="H25" s="216"/>
      <c r="I25" s="215"/>
      <c r="J25" s="150">
        <f t="shared" si="0"/>
        <v>0</v>
      </c>
      <c r="K25" s="159" t="str">
        <f>IF(E25=0,"x",(J25/E25)*100)</f>
        <v>x</v>
      </c>
      <c r="L25" s="203"/>
      <c r="M25" s="218"/>
      <c r="N25" s="125"/>
      <c r="O25" s="126"/>
    </row>
    <row r="26" spans="1:15" ht="13.5" thickBot="1" x14ac:dyDescent="0.25">
      <c r="A26" s="41" t="s">
        <v>30</v>
      </c>
      <c r="B26" s="245">
        <v>672</v>
      </c>
      <c r="C26" s="246">
        <v>4851</v>
      </c>
      <c r="D26" s="247">
        <v>5173</v>
      </c>
      <c r="E26" s="247">
        <v>5173</v>
      </c>
      <c r="F26" s="248">
        <v>1293</v>
      </c>
      <c r="G26" s="249"/>
      <c r="H26" s="250"/>
      <c r="I26" s="251"/>
      <c r="J26" s="151">
        <f t="shared" si="0"/>
        <v>1293</v>
      </c>
      <c r="K26" s="160">
        <f t="shared" ref="K26" si="1">IF(E26=0,"x",(J26/E26*100))</f>
        <v>24.99516721438237</v>
      </c>
      <c r="L26" s="203"/>
      <c r="M26" s="224"/>
      <c r="N26" s="127"/>
      <c r="O26" s="128"/>
    </row>
    <row r="27" spans="1:15" x14ac:dyDescent="0.2">
      <c r="A27" s="42" t="s">
        <v>6</v>
      </c>
      <c r="B27" s="236">
        <v>501</v>
      </c>
      <c r="C27" s="213">
        <v>2348</v>
      </c>
      <c r="D27" s="252">
        <v>1870</v>
      </c>
      <c r="E27" s="252">
        <v>1870</v>
      </c>
      <c r="F27" s="253">
        <v>524</v>
      </c>
      <c r="G27" s="231"/>
      <c r="H27" s="230"/>
      <c r="I27" s="231"/>
      <c r="J27" s="90">
        <f t="shared" si="0"/>
        <v>524</v>
      </c>
      <c r="K27" s="163">
        <f t="shared" ref="K27:K47" si="2">IF(E27=0,"x",(J27/E27)*100)</f>
        <v>28.021390374331549</v>
      </c>
      <c r="L27" s="203"/>
      <c r="M27" s="232"/>
      <c r="N27" s="129"/>
      <c r="O27" s="130"/>
    </row>
    <row r="28" spans="1:15" x14ac:dyDescent="0.2">
      <c r="A28" s="43" t="s">
        <v>29</v>
      </c>
      <c r="B28" s="242">
        <v>502</v>
      </c>
      <c r="C28" s="213">
        <v>1590</v>
      </c>
      <c r="D28" s="254">
        <v>1352</v>
      </c>
      <c r="E28" s="254">
        <v>1352</v>
      </c>
      <c r="F28" s="255">
        <v>367</v>
      </c>
      <c r="G28" s="215"/>
      <c r="H28" s="216"/>
      <c r="I28" s="215"/>
      <c r="J28" s="150">
        <f t="shared" si="0"/>
        <v>367</v>
      </c>
      <c r="K28" s="159">
        <f t="shared" si="2"/>
        <v>27.144970414201186</v>
      </c>
      <c r="L28" s="203"/>
      <c r="M28" s="218"/>
      <c r="N28" s="125"/>
      <c r="O28" s="126"/>
    </row>
    <row r="29" spans="1:15" x14ac:dyDescent="0.2">
      <c r="A29" s="43" t="s">
        <v>5</v>
      </c>
      <c r="B29" s="242">
        <v>504</v>
      </c>
      <c r="C29" s="213">
        <v>0</v>
      </c>
      <c r="D29" s="254"/>
      <c r="E29" s="254"/>
      <c r="F29" s="255">
        <v>0</v>
      </c>
      <c r="G29" s="215"/>
      <c r="H29" s="216"/>
      <c r="I29" s="215"/>
      <c r="J29" s="150">
        <f t="shared" si="0"/>
        <v>0</v>
      </c>
      <c r="K29" s="159" t="str">
        <f t="shared" si="2"/>
        <v>x</v>
      </c>
      <c r="L29" s="203"/>
      <c r="M29" s="218"/>
      <c r="N29" s="125"/>
      <c r="O29" s="126"/>
    </row>
    <row r="30" spans="1:15" x14ac:dyDescent="0.2">
      <c r="A30" s="43" t="s">
        <v>0</v>
      </c>
      <c r="B30" s="242">
        <v>511</v>
      </c>
      <c r="C30" s="213">
        <v>640</v>
      </c>
      <c r="D30" s="254">
        <v>490</v>
      </c>
      <c r="E30" s="254">
        <v>490</v>
      </c>
      <c r="F30" s="255">
        <v>10</v>
      </c>
      <c r="G30" s="215"/>
      <c r="H30" s="216"/>
      <c r="I30" s="215"/>
      <c r="J30" s="150">
        <f t="shared" si="0"/>
        <v>10</v>
      </c>
      <c r="K30" s="159">
        <f t="shared" si="2"/>
        <v>2.0408163265306123</v>
      </c>
      <c r="L30" s="203"/>
      <c r="M30" s="218"/>
      <c r="N30" s="125"/>
      <c r="O30" s="126"/>
    </row>
    <row r="31" spans="1:15" x14ac:dyDescent="0.2">
      <c r="A31" s="43" t="s">
        <v>1</v>
      </c>
      <c r="B31" s="242">
        <v>518</v>
      </c>
      <c r="C31" s="213">
        <v>1594</v>
      </c>
      <c r="D31" s="254">
        <v>1106</v>
      </c>
      <c r="E31" s="254">
        <v>1106</v>
      </c>
      <c r="F31" s="255">
        <v>394</v>
      </c>
      <c r="G31" s="215"/>
      <c r="H31" s="216"/>
      <c r="I31" s="215"/>
      <c r="J31" s="150">
        <f t="shared" si="0"/>
        <v>394</v>
      </c>
      <c r="K31" s="159">
        <f t="shared" si="2"/>
        <v>35.623869801084993</v>
      </c>
      <c r="L31" s="203"/>
      <c r="M31" s="218"/>
      <c r="N31" s="125"/>
      <c r="O31" s="126"/>
    </row>
    <row r="32" spans="1:15" x14ac:dyDescent="0.2">
      <c r="A32" s="43" t="s">
        <v>28</v>
      </c>
      <c r="B32" s="242">
        <v>521</v>
      </c>
      <c r="C32" s="213">
        <v>18176</v>
      </c>
      <c r="D32" s="254">
        <v>17424</v>
      </c>
      <c r="E32" s="254">
        <v>17424</v>
      </c>
      <c r="F32" s="255">
        <v>4407</v>
      </c>
      <c r="G32" s="215"/>
      <c r="H32" s="216"/>
      <c r="I32" s="215"/>
      <c r="J32" s="150">
        <f t="shared" si="0"/>
        <v>4407</v>
      </c>
      <c r="K32" s="159">
        <f t="shared" si="2"/>
        <v>25.292699724517909</v>
      </c>
      <c r="L32" s="203"/>
      <c r="M32" s="218"/>
      <c r="N32" s="125"/>
      <c r="O32" s="126"/>
    </row>
    <row r="33" spans="1:15" x14ac:dyDescent="0.2">
      <c r="A33" s="43" t="s">
        <v>27</v>
      </c>
      <c r="B33" s="242" t="s">
        <v>26</v>
      </c>
      <c r="C33" s="213">
        <v>7068</v>
      </c>
      <c r="D33" s="254">
        <v>6857</v>
      </c>
      <c r="E33" s="254">
        <v>6857</v>
      </c>
      <c r="F33" s="255">
        <v>1664</v>
      </c>
      <c r="G33" s="215"/>
      <c r="H33" s="216"/>
      <c r="I33" s="215"/>
      <c r="J33" s="150">
        <f t="shared" si="0"/>
        <v>1664</v>
      </c>
      <c r="K33" s="159">
        <f t="shared" si="2"/>
        <v>24.267172232754849</v>
      </c>
      <c r="L33" s="203"/>
      <c r="M33" s="218"/>
      <c r="N33" s="125"/>
      <c r="O33" s="126"/>
    </row>
    <row r="34" spans="1:15" x14ac:dyDescent="0.2">
      <c r="A34" s="43" t="s">
        <v>25</v>
      </c>
      <c r="B34" s="242">
        <v>557</v>
      </c>
      <c r="C34" s="213">
        <v>0</v>
      </c>
      <c r="D34" s="254"/>
      <c r="E34" s="254"/>
      <c r="F34" s="255">
        <v>0</v>
      </c>
      <c r="G34" s="215"/>
      <c r="H34" s="216"/>
      <c r="I34" s="215"/>
      <c r="J34" s="150">
        <f t="shared" si="0"/>
        <v>0</v>
      </c>
      <c r="K34" s="159" t="str">
        <f t="shared" si="2"/>
        <v>x</v>
      </c>
      <c r="L34" s="203"/>
      <c r="M34" s="218"/>
      <c r="N34" s="125"/>
      <c r="O34" s="126"/>
    </row>
    <row r="35" spans="1:15" x14ac:dyDescent="0.2">
      <c r="A35" s="43" t="s">
        <v>2</v>
      </c>
      <c r="B35" s="242">
        <v>551</v>
      </c>
      <c r="C35" s="213">
        <v>88</v>
      </c>
      <c r="D35" s="254">
        <v>98</v>
      </c>
      <c r="E35" s="254">
        <v>98</v>
      </c>
      <c r="F35" s="255">
        <v>28</v>
      </c>
      <c r="G35" s="215"/>
      <c r="H35" s="216"/>
      <c r="I35" s="215"/>
      <c r="J35" s="150">
        <f t="shared" si="0"/>
        <v>28</v>
      </c>
      <c r="K35" s="159">
        <f t="shared" si="2"/>
        <v>28.571428571428569</v>
      </c>
      <c r="L35" s="203"/>
      <c r="M35" s="218"/>
      <c r="N35" s="125"/>
      <c r="O35" s="126"/>
    </row>
    <row r="36" spans="1:15" ht="13.5" thickBot="1" x14ac:dyDescent="0.25">
      <c r="A36" s="40" t="s">
        <v>24</v>
      </c>
      <c r="B36" s="256" t="s">
        <v>23</v>
      </c>
      <c r="C36" s="257">
        <v>-15</v>
      </c>
      <c r="D36" s="258">
        <v>365</v>
      </c>
      <c r="E36" s="258">
        <v>365</v>
      </c>
      <c r="F36" s="259">
        <v>50</v>
      </c>
      <c r="G36" s="200"/>
      <c r="H36" s="222"/>
      <c r="I36" s="215"/>
      <c r="J36" s="151">
        <f t="shared" si="0"/>
        <v>50</v>
      </c>
      <c r="K36" s="160">
        <f t="shared" si="2"/>
        <v>13.698630136986301</v>
      </c>
      <c r="L36" s="203"/>
      <c r="M36" s="211"/>
      <c r="N36" s="131"/>
      <c r="O36" s="132"/>
    </row>
    <row r="37" spans="1:15" ht="13.5" thickBot="1" x14ac:dyDescent="0.25">
      <c r="A37" s="44" t="s">
        <v>22</v>
      </c>
      <c r="B37" s="78"/>
      <c r="C37" s="79">
        <f t="shared" ref="C37:I37" si="3">SUM(C27:C36)</f>
        <v>31489</v>
      </c>
      <c r="D37" s="260">
        <f t="shared" si="3"/>
        <v>29562</v>
      </c>
      <c r="E37" s="260">
        <f t="shared" si="3"/>
        <v>29562</v>
      </c>
      <c r="F37" s="8">
        <f t="shared" si="3"/>
        <v>7444</v>
      </c>
      <c r="G37" s="111">
        <f t="shared" si="3"/>
        <v>0</v>
      </c>
      <c r="H37" s="23">
        <f t="shared" si="3"/>
        <v>0</v>
      </c>
      <c r="I37" s="111">
        <f t="shared" si="3"/>
        <v>0</v>
      </c>
      <c r="J37" s="79">
        <f t="shared" si="0"/>
        <v>7444</v>
      </c>
      <c r="K37" s="161">
        <f t="shared" si="2"/>
        <v>25.180975576753937</v>
      </c>
      <c r="L37" s="203"/>
      <c r="M37" s="133">
        <f>SUM(M27:M36)</f>
        <v>0</v>
      </c>
      <c r="N37" s="134">
        <f>SUM(N27:N36)</f>
        <v>0</v>
      </c>
      <c r="O37" s="133">
        <f>SUM(O27:O36)</f>
        <v>0</v>
      </c>
    </row>
    <row r="38" spans="1:15" x14ac:dyDescent="0.2">
      <c r="A38" s="42" t="s">
        <v>21</v>
      </c>
      <c r="B38" s="236">
        <v>601</v>
      </c>
      <c r="C38" s="261">
        <v>0</v>
      </c>
      <c r="D38" s="252"/>
      <c r="E38" s="252"/>
      <c r="F38" s="262">
        <v>0</v>
      </c>
      <c r="G38" s="231"/>
      <c r="H38" s="230"/>
      <c r="I38" s="215"/>
      <c r="J38" s="90">
        <f t="shared" si="0"/>
        <v>0</v>
      </c>
      <c r="K38" s="158" t="str">
        <f t="shared" si="2"/>
        <v>x</v>
      </c>
      <c r="L38" s="203"/>
      <c r="M38" s="232"/>
      <c r="N38" s="129"/>
      <c r="O38" s="130"/>
    </row>
    <row r="39" spans="1:15" x14ac:dyDescent="0.2">
      <c r="A39" s="43" t="s">
        <v>20</v>
      </c>
      <c r="B39" s="242">
        <v>602</v>
      </c>
      <c r="C39" s="213">
        <v>1917</v>
      </c>
      <c r="D39" s="254">
        <v>2030</v>
      </c>
      <c r="E39" s="254">
        <v>2030</v>
      </c>
      <c r="F39" s="255">
        <v>560</v>
      </c>
      <c r="G39" s="215"/>
      <c r="H39" s="216"/>
      <c r="I39" s="215"/>
      <c r="J39" s="150">
        <f t="shared" si="0"/>
        <v>560</v>
      </c>
      <c r="K39" s="159">
        <f t="shared" si="2"/>
        <v>27.586206896551722</v>
      </c>
      <c r="L39" s="203"/>
      <c r="M39" s="218"/>
      <c r="N39" s="125"/>
      <c r="O39" s="126"/>
    </row>
    <row r="40" spans="1:15" x14ac:dyDescent="0.2">
      <c r="A40" s="43" t="s">
        <v>19</v>
      </c>
      <c r="B40" s="242">
        <v>604</v>
      </c>
      <c r="C40" s="213">
        <v>0</v>
      </c>
      <c r="D40" s="254"/>
      <c r="E40" s="254"/>
      <c r="F40" s="255">
        <v>0</v>
      </c>
      <c r="G40" s="215"/>
      <c r="H40" s="216"/>
      <c r="I40" s="215"/>
      <c r="J40" s="150">
        <f t="shared" si="0"/>
        <v>0</v>
      </c>
      <c r="K40" s="159" t="str">
        <f t="shared" si="2"/>
        <v>x</v>
      </c>
      <c r="L40" s="203"/>
      <c r="M40" s="218"/>
      <c r="N40" s="125"/>
      <c r="O40" s="126"/>
    </row>
    <row r="41" spans="1:15" x14ac:dyDescent="0.2">
      <c r="A41" s="43" t="s">
        <v>18</v>
      </c>
      <c r="B41" s="242" t="s">
        <v>17</v>
      </c>
      <c r="C41" s="213">
        <v>29334</v>
      </c>
      <c r="D41" s="254">
        <v>27282</v>
      </c>
      <c r="E41" s="254">
        <v>27282</v>
      </c>
      <c r="F41" s="255">
        <v>7196</v>
      </c>
      <c r="G41" s="215"/>
      <c r="H41" s="216"/>
      <c r="I41" s="215"/>
      <c r="J41" s="150">
        <f t="shared" si="0"/>
        <v>7196</v>
      </c>
      <c r="K41" s="159">
        <f t="shared" si="2"/>
        <v>26.376365369107834</v>
      </c>
      <c r="L41" s="203"/>
      <c r="M41" s="218"/>
      <c r="N41" s="125"/>
      <c r="O41" s="126"/>
    </row>
    <row r="42" spans="1:15" ht="13.5" thickBot="1" x14ac:dyDescent="0.25">
      <c r="A42" s="40" t="s">
        <v>7</v>
      </c>
      <c r="B42" s="256" t="s">
        <v>16</v>
      </c>
      <c r="C42" s="220">
        <v>310</v>
      </c>
      <c r="D42" s="258">
        <v>250</v>
      </c>
      <c r="E42" s="258">
        <v>250</v>
      </c>
      <c r="F42" s="259">
        <v>99</v>
      </c>
      <c r="G42" s="200"/>
      <c r="H42" s="222"/>
      <c r="I42" s="215"/>
      <c r="J42" s="151">
        <f t="shared" si="0"/>
        <v>99</v>
      </c>
      <c r="K42" s="160">
        <f t="shared" si="2"/>
        <v>39.6</v>
      </c>
      <c r="L42" s="203"/>
      <c r="M42" s="211"/>
      <c r="N42" s="131"/>
      <c r="O42" s="132"/>
    </row>
    <row r="43" spans="1:15" ht="13.5" thickBot="1" x14ac:dyDescent="0.25">
      <c r="A43" s="44" t="s">
        <v>15</v>
      </c>
      <c r="B43" s="78" t="s">
        <v>4</v>
      </c>
      <c r="C43" s="79">
        <f t="shared" ref="C43:I43" si="4">SUM(C38:C42)</f>
        <v>31561</v>
      </c>
      <c r="D43" s="260">
        <f t="shared" si="4"/>
        <v>29562</v>
      </c>
      <c r="E43" s="260">
        <f t="shared" si="4"/>
        <v>29562</v>
      </c>
      <c r="F43" s="8">
        <f t="shared" si="4"/>
        <v>7855</v>
      </c>
      <c r="G43" s="111">
        <f t="shared" si="4"/>
        <v>0</v>
      </c>
      <c r="H43" s="23">
        <f t="shared" si="4"/>
        <v>0</v>
      </c>
      <c r="I43" s="112">
        <f t="shared" si="4"/>
        <v>0</v>
      </c>
      <c r="J43" s="79">
        <f t="shared" si="0"/>
        <v>7855</v>
      </c>
      <c r="K43" s="163">
        <f t="shared" si="2"/>
        <v>26.571273932751506</v>
      </c>
      <c r="L43" s="203"/>
      <c r="M43" s="133">
        <f>SUM(M38:M42)</f>
        <v>0</v>
      </c>
      <c r="N43" s="134">
        <f>SUM(N38:N42)</f>
        <v>0</v>
      </c>
      <c r="O43" s="133">
        <f>SUM(O38:O42)</f>
        <v>0</v>
      </c>
    </row>
    <row r="44" spans="1:15" s="169" customFormat="1" ht="5.25" customHeight="1" thickBot="1" x14ac:dyDescent="0.25">
      <c r="A44" s="263"/>
      <c r="B44" s="264"/>
      <c r="C44" s="220"/>
      <c r="D44" s="265"/>
      <c r="E44" s="265"/>
      <c r="F44" s="266"/>
      <c r="G44" s="229"/>
      <c r="H44" s="267"/>
      <c r="I44" s="229"/>
      <c r="J44" s="268"/>
      <c r="K44" s="269"/>
      <c r="L44" s="270"/>
      <c r="M44" s="271"/>
      <c r="N44" s="272"/>
      <c r="O44" s="272"/>
    </row>
    <row r="45" spans="1:15" ht="13.5" thickBot="1" x14ac:dyDescent="0.25">
      <c r="A45" s="89" t="s">
        <v>14</v>
      </c>
      <c r="B45" s="78" t="s">
        <v>4</v>
      </c>
      <c r="C45" s="8">
        <f t="shared" ref="C45:I45" si="5">C43-C41</f>
        <v>2227</v>
      </c>
      <c r="D45" s="79">
        <f t="shared" si="5"/>
        <v>2280</v>
      </c>
      <c r="E45" s="79">
        <f t="shared" si="5"/>
        <v>2280</v>
      </c>
      <c r="F45" s="8">
        <f t="shared" si="5"/>
        <v>659</v>
      </c>
      <c r="G45" s="80">
        <f t="shared" si="5"/>
        <v>0</v>
      </c>
      <c r="H45" s="8">
        <f t="shared" si="5"/>
        <v>0</v>
      </c>
      <c r="I45" s="80">
        <f t="shared" si="5"/>
        <v>0</v>
      </c>
      <c r="J45" s="90">
        <f t="shared" si="0"/>
        <v>659</v>
      </c>
      <c r="K45" s="158">
        <f t="shared" si="2"/>
        <v>28.903508771929825</v>
      </c>
      <c r="L45" s="203"/>
      <c r="M45" s="82">
        <f>M43-M41</f>
        <v>0</v>
      </c>
      <c r="N45" s="81">
        <f>N43-N41</f>
        <v>0</v>
      </c>
      <c r="O45" s="82">
        <f>O43-O41</f>
        <v>0</v>
      </c>
    </row>
    <row r="46" spans="1:15" ht="13.5" thickBot="1" x14ac:dyDescent="0.25">
      <c r="A46" s="44" t="s">
        <v>13</v>
      </c>
      <c r="B46" s="78" t="s">
        <v>4</v>
      </c>
      <c r="C46" s="8">
        <f t="shared" ref="C46:I46" si="6">C43-C37</f>
        <v>72</v>
      </c>
      <c r="D46" s="79">
        <f t="shared" si="6"/>
        <v>0</v>
      </c>
      <c r="E46" s="79">
        <f t="shared" si="6"/>
        <v>0</v>
      </c>
      <c r="F46" s="8">
        <f t="shared" si="6"/>
        <v>411</v>
      </c>
      <c r="G46" s="80">
        <f t="shared" si="6"/>
        <v>0</v>
      </c>
      <c r="H46" s="8">
        <f t="shared" si="6"/>
        <v>0</v>
      </c>
      <c r="I46" s="80">
        <f t="shared" si="6"/>
        <v>0</v>
      </c>
      <c r="J46" s="90">
        <f t="shared" si="0"/>
        <v>411</v>
      </c>
      <c r="K46" s="158" t="str">
        <f t="shared" si="2"/>
        <v>x</v>
      </c>
      <c r="L46" s="203"/>
      <c r="M46" s="82">
        <f>M43-M37</f>
        <v>0</v>
      </c>
      <c r="N46" s="81">
        <f>N43-N37</f>
        <v>0</v>
      </c>
      <c r="O46" s="82">
        <f>O43-O37</f>
        <v>0</v>
      </c>
    </row>
    <row r="47" spans="1:15" ht="13.5" thickBot="1" x14ac:dyDescent="0.25">
      <c r="A47" s="91" t="s">
        <v>12</v>
      </c>
      <c r="B47" s="92" t="s">
        <v>4</v>
      </c>
      <c r="C47" s="8">
        <f t="shared" ref="C47:I47" si="7">C46-C41</f>
        <v>-29262</v>
      </c>
      <c r="D47" s="79">
        <f t="shared" si="7"/>
        <v>-27282</v>
      </c>
      <c r="E47" s="79">
        <f t="shared" si="7"/>
        <v>-27282</v>
      </c>
      <c r="F47" s="8">
        <f t="shared" si="7"/>
        <v>-6785</v>
      </c>
      <c r="G47" s="80">
        <f t="shared" si="7"/>
        <v>0</v>
      </c>
      <c r="H47" s="8">
        <f t="shared" si="7"/>
        <v>0</v>
      </c>
      <c r="I47" s="80">
        <f t="shared" si="7"/>
        <v>0</v>
      </c>
      <c r="J47" s="79">
        <f t="shared" si="0"/>
        <v>-6785</v>
      </c>
      <c r="K47" s="158">
        <f t="shared" si="2"/>
        <v>24.869877574957847</v>
      </c>
      <c r="L47" s="203"/>
      <c r="M47" s="82">
        <f>M46-M41</f>
        <v>0</v>
      </c>
      <c r="N47" s="81">
        <f>N46-N41</f>
        <v>0</v>
      </c>
      <c r="O47" s="82">
        <f>O46-O41</f>
        <v>0</v>
      </c>
    </row>
    <row r="50" spans="1:10" ht="14.25" x14ac:dyDescent="0.2">
      <c r="A50" s="273" t="s">
        <v>11</v>
      </c>
    </row>
    <row r="51" spans="1:10" s="191" customFormat="1" ht="14.25" x14ac:dyDescent="0.2">
      <c r="A51" s="274" t="s">
        <v>10</v>
      </c>
      <c r="B51" s="275"/>
      <c r="E51" s="179"/>
      <c r="F51" s="179"/>
      <c r="G51" s="179"/>
      <c r="H51" s="179"/>
      <c r="I51" s="179"/>
      <c r="J51" s="179"/>
    </row>
    <row r="52" spans="1:10" s="191" customFormat="1" ht="14.25" x14ac:dyDescent="0.2">
      <c r="A52" s="48" t="s">
        <v>9</v>
      </c>
      <c r="B52" s="275"/>
      <c r="E52" s="179"/>
      <c r="F52" s="179"/>
      <c r="G52" s="179"/>
      <c r="H52" s="179"/>
      <c r="I52" s="179"/>
      <c r="J52" s="179"/>
    </row>
    <row r="53" spans="1:10" s="19" customFormat="1" ht="14.25" x14ac:dyDescent="0.2">
      <c r="A53" s="48" t="s">
        <v>62</v>
      </c>
      <c r="B53" s="20"/>
      <c r="E53" s="21"/>
      <c r="F53" s="21"/>
      <c r="G53" s="21"/>
      <c r="H53" s="21"/>
      <c r="I53" s="21"/>
      <c r="J53" s="21"/>
    </row>
    <row r="55" spans="1:10" x14ac:dyDescent="0.2">
      <c r="A55" s="34" t="s">
        <v>121</v>
      </c>
    </row>
    <row r="58" spans="1:10" x14ac:dyDescent="0.2">
      <c r="A58" s="34" t="s">
        <v>122</v>
      </c>
    </row>
    <row r="60" spans="1:10" x14ac:dyDescent="0.2">
      <c r="A60" s="34" t="s">
        <v>123</v>
      </c>
    </row>
  </sheetData>
  <mergeCells count="3">
    <mergeCell ref="A1:O1"/>
    <mergeCell ref="C7:O7"/>
    <mergeCell ref="F9:I9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workbookViewId="0">
      <selection activeCell="S1" sqref="S1"/>
    </sheetView>
  </sheetViews>
  <sheetFormatPr defaultColWidth="8.7109375" defaultRowHeight="12.75" x14ac:dyDescent="0.2"/>
  <cols>
    <col min="1" max="1" width="37.7109375" style="34" customWidth="1"/>
    <col min="2" max="2" width="7.28515625" style="3" customWidth="1"/>
    <col min="3" max="4" width="11.5703125" style="1" customWidth="1"/>
    <col min="5" max="5" width="11.5703125" style="2" customWidth="1"/>
    <col min="6" max="6" width="11.42578125" style="2" customWidth="1"/>
    <col min="7" max="7" width="9.85546875" style="2" customWidth="1"/>
    <col min="8" max="8" width="9.140625" style="2" customWidth="1"/>
    <col min="9" max="9" width="9.28515625" style="2" customWidth="1"/>
    <col min="10" max="10" width="9.140625" style="2" customWidth="1"/>
    <col min="11" max="11" width="12" style="1" customWidth="1"/>
    <col min="12" max="12" width="8.7109375" style="1"/>
    <col min="13" max="13" width="11.85546875" style="1" customWidth="1"/>
    <col min="14" max="14" width="12.5703125" style="1" customWidth="1"/>
    <col min="15" max="15" width="11.85546875" style="1" customWidth="1"/>
    <col min="16" max="16" width="12" style="1" customWidth="1"/>
    <col min="17" max="16384" width="8.7109375" style="1"/>
  </cols>
  <sheetData>
    <row r="1" spans="1:16" ht="24" customHeight="1" x14ac:dyDescent="0.35">
      <c r="A1" s="171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"/>
    </row>
    <row r="2" spans="1:16" x14ac:dyDescent="0.2">
      <c r="O2" s="18"/>
    </row>
    <row r="3" spans="1:16" ht="18.75" x14ac:dyDescent="0.3">
      <c r="A3" s="35" t="s">
        <v>71</v>
      </c>
      <c r="F3" s="15"/>
      <c r="G3" s="15"/>
    </row>
    <row r="4" spans="1:16" ht="21.75" customHeight="1" x14ac:dyDescent="0.25">
      <c r="A4" s="36"/>
      <c r="F4" s="15"/>
      <c r="G4" s="15"/>
    </row>
    <row r="5" spans="1:16" x14ac:dyDescent="0.2">
      <c r="A5" s="37"/>
      <c r="F5" s="15"/>
      <c r="G5" s="15"/>
    </row>
    <row r="6" spans="1:16" ht="6" customHeight="1" thickBot="1" x14ac:dyDescent="0.25">
      <c r="F6" s="15"/>
      <c r="G6" s="15"/>
    </row>
    <row r="7" spans="1:16" ht="24.75" customHeight="1" thickBot="1" x14ac:dyDescent="0.3">
      <c r="A7" s="38" t="s">
        <v>61</v>
      </c>
      <c r="B7" s="16"/>
      <c r="C7" s="176" t="s">
        <v>124</v>
      </c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8"/>
    </row>
    <row r="8" spans="1:16" ht="23.25" customHeight="1" thickBot="1" x14ac:dyDescent="0.25">
      <c r="A8" s="37" t="s">
        <v>60</v>
      </c>
      <c r="F8" s="15"/>
      <c r="G8" s="15"/>
    </row>
    <row r="9" spans="1:16" ht="13.5" thickBot="1" x14ac:dyDescent="0.25">
      <c r="A9" s="49"/>
      <c r="B9" s="50"/>
      <c r="C9" s="93" t="s">
        <v>3</v>
      </c>
      <c r="D9" s="143" t="s">
        <v>59</v>
      </c>
      <c r="E9" s="144" t="s">
        <v>58</v>
      </c>
      <c r="F9" s="173" t="s">
        <v>57</v>
      </c>
      <c r="G9" s="174"/>
      <c r="H9" s="174"/>
      <c r="I9" s="175"/>
      <c r="J9" s="14" t="s">
        <v>70</v>
      </c>
      <c r="K9" s="13" t="s">
        <v>56</v>
      </c>
      <c r="M9" s="50" t="s">
        <v>54</v>
      </c>
      <c r="N9" s="50" t="s">
        <v>55</v>
      </c>
      <c r="O9" s="50" t="s">
        <v>54</v>
      </c>
    </row>
    <row r="10" spans="1:16" ht="13.5" thickBot="1" x14ac:dyDescent="0.25">
      <c r="A10" s="39" t="s">
        <v>53</v>
      </c>
      <c r="B10" s="51" t="s">
        <v>52</v>
      </c>
      <c r="C10" s="94" t="s">
        <v>69</v>
      </c>
      <c r="D10" s="145">
        <v>2025</v>
      </c>
      <c r="E10" s="146">
        <v>2025</v>
      </c>
      <c r="F10" s="12" t="s">
        <v>51</v>
      </c>
      <c r="G10" s="52" t="s">
        <v>50</v>
      </c>
      <c r="H10" s="52" t="s">
        <v>49</v>
      </c>
      <c r="I10" s="53" t="s">
        <v>48</v>
      </c>
      <c r="J10" s="11" t="s">
        <v>8</v>
      </c>
      <c r="K10" s="10" t="s">
        <v>47</v>
      </c>
      <c r="M10" s="54" t="s">
        <v>65</v>
      </c>
      <c r="N10" s="51" t="s">
        <v>66</v>
      </c>
      <c r="O10" s="51" t="s">
        <v>46</v>
      </c>
    </row>
    <row r="11" spans="1:16" x14ac:dyDescent="0.2">
      <c r="A11" s="40" t="s">
        <v>45</v>
      </c>
      <c r="B11" s="55"/>
      <c r="C11" s="22">
        <v>115</v>
      </c>
      <c r="D11" s="141">
        <v>113</v>
      </c>
      <c r="E11" s="141">
        <v>113</v>
      </c>
      <c r="F11" s="9">
        <v>113</v>
      </c>
      <c r="G11" s="95"/>
      <c r="H11" s="96"/>
      <c r="I11" s="97"/>
      <c r="J11" s="153" t="s">
        <v>4</v>
      </c>
      <c r="K11" s="157" t="s">
        <v>4</v>
      </c>
      <c r="L11" s="170"/>
      <c r="M11" s="113"/>
      <c r="N11" s="114"/>
      <c r="O11" s="114"/>
    </row>
    <row r="12" spans="1:16" ht="13.5" thickBot="1" x14ac:dyDescent="0.25">
      <c r="A12" s="41" t="s">
        <v>44</v>
      </c>
      <c r="B12" s="58"/>
      <c r="C12" s="26">
        <v>102</v>
      </c>
      <c r="D12" s="142">
        <v>102.1253</v>
      </c>
      <c r="E12" s="142">
        <v>102.1253</v>
      </c>
      <c r="F12" s="27">
        <v>102.1253</v>
      </c>
      <c r="G12" s="98"/>
      <c r="H12" s="99"/>
      <c r="I12" s="98"/>
      <c r="J12" s="154"/>
      <c r="K12" s="77" t="s">
        <v>4</v>
      </c>
      <c r="L12" s="170"/>
      <c r="M12" s="115"/>
      <c r="N12" s="116"/>
      <c r="O12" s="116"/>
    </row>
    <row r="13" spans="1:16" x14ac:dyDescent="0.2">
      <c r="A13" s="42" t="s">
        <v>63</v>
      </c>
      <c r="B13" s="59"/>
      <c r="C13" s="276">
        <v>31007</v>
      </c>
      <c r="D13" s="147" t="s">
        <v>4</v>
      </c>
      <c r="E13" s="147" t="s">
        <v>4</v>
      </c>
      <c r="F13" s="30">
        <v>31622</v>
      </c>
      <c r="G13" s="100"/>
      <c r="H13" s="101"/>
      <c r="I13" s="100"/>
      <c r="J13" s="150" t="s">
        <v>4</v>
      </c>
      <c r="K13" s="6" t="s">
        <v>4</v>
      </c>
      <c r="L13" s="170"/>
      <c r="M13" s="113"/>
      <c r="N13" s="117"/>
      <c r="O13" s="117"/>
    </row>
    <row r="14" spans="1:16" x14ac:dyDescent="0.2">
      <c r="A14" s="43" t="s">
        <v>64</v>
      </c>
      <c r="B14" s="59"/>
      <c r="C14" s="276">
        <v>27145</v>
      </c>
      <c r="D14" s="148" t="s">
        <v>4</v>
      </c>
      <c r="E14" s="148" t="s">
        <v>4</v>
      </c>
      <c r="F14" s="31">
        <v>27753</v>
      </c>
      <c r="G14" s="100"/>
      <c r="H14" s="101"/>
      <c r="I14" s="100"/>
      <c r="J14" s="150" t="s">
        <v>4</v>
      </c>
      <c r="K14" s="6" t="s">
        <v>4</v>
      </c>
      <c r="L14" s="170"/>
      <c r="M14" s="118"/>
      <c r="N14" s="117"/>
      <c r="O14" s="117"/>
    </row>
    <row r="15" spans="1:16" x14ac:dyDescent="0.2">
      <c r="A15" s="43" t="s">
        <v>43</v>
      </c>
      <c r="B15" s="59" t="s">
        <v>42</v>
      </c>
      <c r="C15" s="276">
        <v>374</v>
      </c>
      <c r="D15" s="148" t="s">
        <v>4</v>
      </c>
      <c r="E15" s="148" t="s">
        <v>4</v>
      </c>
      <c r="F15" s="31">
        <v>560</v>
      </c>
      <c r="G15" s="100"/>
      <c r="H15" s="101"/>
      <c r="I15" s="100"/>
      <c r="J15" s="150" t="s">
        <v>4</v>
      </c>
      <c r="K15" s="6" t="s">
        <v>4</v>
      </c>
      <c r="L15" s="170"/>
      <c r="M15" s="118"/>
      <c r="N15" s="117"/>
      <c r="O15" s="117"/>
    </row>
    <row r="16" spans="1:16" x14ac:dyDescent="0.2">
      <c r="A16" s="43" t="s">
        <v>41</v>
      </c>
      <c r="B16" s="59" t="s">
        <v>4</v>
      </c>
      <c r="C16" s="276">
        <v>8027</v>
      </c>
      <c r="D16" s="148" t="s">
        <v>4</v>
      </c>
      <c r="E16" s="148" t="s">
        <v>4</v>
      </c>
      <c r="F16" s="31">
        <v>29739</v>
      </c>
      <c r="G16" s="100"/>
      <c r="H16" s="101"/>
      <c r="I16" s="100"/>
      <c r="J16" s="150" t="s">
        <v>4</v>
      </c>
      <c r="K16" s="6" t="s">
        <v>4</v>
      </c>
      <c r="L16" s="170"/>
      <c r="M16" s="118"/>
      <c r="N16" s="117"/>
      <c r="O16" s="117"/>
    </row>
    <row r="17" spans="1:15" ht="13.5" thickBot="1" x14ac:dyDescent="0.25">
      <c r="A17" s="40" t="s">
        <v>40</v>
      </c>
      <c r="B17" s="60" t="s">
        <v>39</v>
      </c>
      <c r="C17" s="4">
        <v>12397</v>
      </c>
      <c r="D17" s="149" t="s">
        <v>4</v>
      </c>
      <c r="E17" s="149" t="s">
        <v>4</v>
      </c>
      <c r="F17" s="32">
        <v>20574</v>
      </c>
      <c r="G17" s="95"/>
      <c r="H17" s="102"/>
      <c r="I17" s="103"/>
      <c r="J17" s="155" t="s">
        <v>4</v>
      </c>
      <c r="K17" s="7" t="s">
        <v>4</v>
      </c>
      <c r="L17" s="170"/>
      <c r="M17" s="119"/>
      <c r="N17" s="120"/>
      <c r="O17" s="120"/>
    </row>
    <row r="18" spans="1:15" ht="13.5" thickBot="1" x14ac:dyDescent="0.25">
      <c r="A18" s="44" t="s">
        <v>38</v>
      </c>
      <c r="B18" s="29"/>
      <c r="C18" s="61">
        <f>C13-C14+C15+C16+C17</f>
        <v>24660</v>
      </c>
      <c r="D18" s="61" t="s">
        <v>4</v>
      </c>
      <c r="E18" s="61" t="s">
        <v>4</v>
      </c>
      <c r="F18" s="23">
        <f>F13-F14+F15+F16+F17</f>
        <v>54742</v>
      </c>
      <c r="G18" s="24"/>
      <c r="H18" s="62"/>
      <c r="I18" s="63"/>
      <c r="J18" s="79" t="s">
        <v>4</v>
      </c>
      <c r="K18" s="8" t="s">
        <v>4</v>
      </c>
      <c r="L18" s="170"/>
      <c r="M18" s="64"/>
      <c r="N18" s="25"/>
      <c r="O18" s="25"/>
    </row>
    <row r="19" spans="1:15" x14ac:dyDescent="0.2">
      <c r="A19" s="40" t="s">
        <v>67</v>
      </c>
      <c r="B19" s="65" t="s">
        <v>68</v>
      </c>
      <c r="C19" s="28">
        <v>4256</v>
      </c>
      <c r="D19" s="147" t="s">
        <v>4</v>
      </c>
      <c r="E19" s="147" t="s">
        <v>4</v>
      </c>
      <c r="F19" s="32">
        <v>4054</v>
      </c>
      <c r="G19" s="95"/>
      <c r="H19" s="104"/>
      <c r="I19" s="105"/>
      <c r="J19" s="155" t="s">
        <v>4</v>
      </c>
      <c r="K19" s="7" t="s">
        <v>4</v>
      </c>
      <c r="L19" s="170"/>
      <c r="M19" s="121"/>
      <c r="N19" s="120"/>
      <c r="O19" s="120"/>
    </row>
    <row r="20" spans="1:15" x14ac:dyDescent="0.2">
      <c r="A20" s="43" t="s">
        <v>37</v>
      </c>
      <c r="B20" s="59" t="s">
        <v>36</v>
      </c>
      <c r="C20" s="277">
        <v>4759</v>
      </c>
      <c r="D20" s="148" t="s">
        <v>4</v>
      </c>
      <c r="E20" s="148" t="s">
        <v>4</v>
      </c>
      <c r="F20" s="31">
        <v>3696</v>
      </c>
      <c r="G20" s="100"/>
      <c r="H20" s="101"/>
      <c r="I20" s="100"/>
      <c r="J20" s="150" t="s">
        <v>4</v>
      </c>
      <c r="K20" s="6" t="s">
        <v>4</v>
      </c>
      <c r="L20" s="170"/>
      <c r="M20" s="118"/>
      <c r="N20" s="117"/>
      <c r="O20" s="117"/>
    </row>
    <row r="21" spans="1:15" x14ac:dyDescent="0.2">
      <c r="A21" s="43" t="s">
        <v>35</v>
      </c>
      <c r="B21" s="59" t="s">
        <v>4</v>
      </c>
      <c r="C21" s="277">
        <v>4500</v>
      </c>
      <c r="D21" s="148" t="s">
        <v>4</v>
      </c>
      <c r="E21" s="148" t="s">
        <v>4</v>
      </c>
      <c r="F21" s="31">
        <v>5877</v>
      </c>
      <c r="G21" s="100"/>
      <c r="H21" s="101"/>
      <c r="I21" s="100"/>
      <c r="J21" s="150" t="s">
        <v>4</v>
      </c>
      <c r="K21" s="6" t="s">
        <v>4</v>
      </c>
      <c r="L21" s="170"/>
      <c r="M21" s="118"/>
      <c r="N21" s="117"/>
      <c r="O21" s="117"/>
    </row>
    <row r="22" spans="1:15" x14ac:dyDescent="0.2">
      <c r="A22" s="43" t="s">
        <v>34</v>
      </c>
      <c r="B22" s="59" t="s">
        <v>4</v>
      </c>
      <c r="C22" s="277">
        <v>11328</v>
      </c>
      <c r="D22" s="148" t="s">
        <v>4</v>
      </c>
      <c r="E22" s="148" t="s">
        <v>4</v>
      </c>
      <c r="F22" s="31">
        <v>40949</v>
      </c>
      <c r="G22" s="100"/>
      <c r="H22" s="101"/>
      <c r="I22" s="100"/>
      <c r="J22" s="150" t="s">
        <v>4</v>
      </c>
      <c r="K22" s="6" t="s">
        <v>4</v>
      </c>
      <c r="L22" s="170"/>
      <c r="M22" s="118"/>
      <c r="N22" s="117"/>
      <c r="O22" s="117"/>
    </row>
    <row r="23" spans="1:15" ht="13.5" thickBot="1" x14ac:dyDescent="0.25">
      <c r="A23" s="41" t="s">
        <v>33</v>
      </c>
      <c r="B23" s="66" t="s">
        <v>4</v>
      </c>
      <c r="C23" s="277">
        <v>0</v>
      </c>
      <c r="D23" s="149" t="s">
        <v>4</v>
      </c>
      <c r="E23" s="149" t="s">
        <v>4</v>
      </c>
      <c r="F23" s="33">
        <v>0</v>
      </c>
      <c r="G23" s="103"/>
      <c r="H23" s="102"/>
      <c r="I23" s="103"/>
      <c r="J23" s="156" t="s">
        <v>4</v>
      </c>
      <c r="K23" s="5" t="s">
        <v>4</v>
      </c>
      <c r="L23" s="170"/>
      <c r="M23" s="115"/>
      <c r="N23" s="122"/>
      <c r="O23" s="122"/>
    </row>
    <row r="24" spans="1:15" x14ac:dyDescent="0.2">
      <c r="A24" s="45" t="s">
        <v>32</v>
      </c>
      <c r="B24" s="67" t="s">
        <v>4</v>
      </c>
      <c r="C24" s="278">
        <v>80869</v>
      </c>
      <c r="D24" s="135">
        <v>77734</v>
      </c>
      <c r="E24" s="135">
        <v>0</v>
      </c>
      <c r="F24" s="68">
        <v>18233</v>
      </c>
      <c r="G24" s="106"/>
      <c r="H24" s="107"/>
      <c r="I24" s="106"/>
      <c r="J24" s="90">
        <f t="shared" ref="J24:J47" si="0">SUM(F24:I24)</f>
        <v>18233</v>
      </c>
      <c r="K24" s="158" t="str">
        <f>IF(E24=0,"x",(J24/E24*100))</f>
        <v>x</v>
      </c>
      <c r="L24" s="170"/>
      <c r="M24" s="113"/>
      <c r="N24" s="123"/>
      <c r="O24" s="124"/>
    </row>
    <row r="25" spans="1:15" x14ac:dyDescent="0.2">
      <c r="A25" s="43" t="s">
        <v>31</v>
      </c>
      <c r="B25" s="69" t="s">
        <v>4</v>
      </c>
      <c r="C25" s="276">
        <v>0</v>
      </c>
      <c r="D25" s="136">
        <v>0</v>
      </c>
      <c r="E25" s="136">
        <v>0</v>
      </c>
      <c r="F25" s="70">
        <v>0</v>
      </c>
      <c r="G25" s="100"/>
      <c r="H25" s="101"/>
      <c r="I25" s="100"/>
      <c r="J25" s="150">
        <f t="shared" si="0"/>
        <v>0</v>
      </c>
      <c r="K25" s="159" t="str">
        <f>IF(E25=0,"x",(J25/E25)*100)</f>
        <v>x</v>
      </c>
      <c r="L25" s="170"/>
      <c r="M25" s="118"/>
      <c r="N25" s="125"/>
      <c r="O25" s="126"/>
    </row>
    <row r="26" spans="1:15" ht="13.5" thickBot="1" x14ac:dyDescent="0.25">
      <c r="A26" s="41" t="s">
        <v>30</v>
      </c>
      <c r="B26" s="71">
        <v>672</v>
      </c>
      <c r="C26" s="279">
        <v>11500</v>
      </c>
      <c r="D26" s="137">
        <v>10900</v>
      </c>
      <c r="E26" s="137">
        <v>0</v>
      </c>
      <c r="F26" s="72">
        <v>2725</v>
      </c>
      <c r="G26" s="108"/>
      <c r="H26" s="109"/>
      <c r="I26" s="110"/>
      <c r="J26" s="151">
        <f t="shared" si="0"/>
        <v>2725</v>
      </c>
      <c r="K26" s="160" t="str">
        <f t="shared" ref="K26" si="1">IF(E26=0,"x",(J26/E26*100))</f>
        <v>x</v>
      </c>
      <c r="L26" s="170"/>
      <c r="M26" s="119"/>
      <c r="N26" s="127"/>
      <c r="O26" s="128"/>
    </row>
    <row r="27" spans="1:15" x14ac:dyDescent="0.2">
      <c r="A27" s="42" t="s">
        <v>6</v>
      </c>
      <c r="B27" s="67">
        <v>501</v>
      </c>
      <c r="C27" s="276">
        <v>9219</v>
      </c>
      <c r="D27" s="138">
        <v>8500</v>
      </c>
      <c r="E27" s="138">
        <v>8500</v>
      </c>
      <c r="F27" s="73">
        <v>2223</v>
      </c>
      <c r="G27" s="105"/>
      <c r="H27" s="104"/>
      <c r="I27" s="105"/>
      <c r="J27" s="90">
        <f t="shared" si="0"/>
        <v>2223</v>
      </c>
      <c r="K27" s="163">
        <f t="shared" ref="K27:K47" si="2">IF(E27=0,"x",(J27/E27)*100)</f>
        <v>26.152941176470591</v>
      </c>
      <c r="L27" s="170"/>
      <c r="M27" s="121"/>
      <c r="N27" s="129"/>
      <c r="O27" s="130"/>
    </row>
    <row r="28" spans="1:15" x14ac:dyDescent="0.2">
      <c r="A28" s="43" t="s">
        <v>29</v>
      </c>
      <c r="B28" s="69">
        <v>502</v>
      </c>
      <c r="C28" s="276">
        <v>4000</v>
      </c>
      <c r="D28" s="139">
        <v>3860</v>
      </c>
      <c r="E28" s="139">
        <v>3860</v>
      </c>
      <c r="F28" s="74">
        <v>1493</v>
      </c>
      <c r="G28" s="100"/>
      <c r="H28" s="101"/>
      <c r="I28" s="100"/>
      <c r="J28" s="150">
        <f t="shared" si="0"/>
        <v>1493</v>
      </c>
      <c r="K28" s="159">
        <f t="shared" si="2"/>
        <v>38.678756476683937</v>
      </c>
      <c r="L28" s="170"/>
      <c r="M28" s="118"/>
      <c r="N28" s="125"/>
      <c r="O28" s="126"/>
    </row>
    <row r="29" spans="1:15" x14ac:dyDescent="0.2">
      <c r="A29" s="43" t="s">
        <v>5</v>
      </c>
      <c r="B29" s="69">
        <v>504</v>
      </c>
      <c r="C29" s="276">
        <v>0</v>
      </c>
      <c r="D29" s="139">
        <v>0</v>
      </c>
      <c r="E29" s="139">
        <v>0</v>
      </c>
      <c r="F29" s="74">
        <v>0</v>
      </c>
      <c r="G29" s="100"/>
      <c r="H29" s="101"/>
      <c r="I29" s="100"/>
      <c r="J29" s="150">
        <f t="shared" si="0"/>
        <v>0</v>
      </c>
      <c r="K29" s="159" t="str">
        <f t="shared" si="2"/>
        <v>x</v>
      </c>
      <c r="L29" s="170"/>
      <c r="M29" s="118"/>
      <c r="N29" s="125"/>
      <c r="O29" s="126"/>
    </row>
    <row r="30" spans="1:15" x14ac:dyDescent="0.2">
      <c r="A30" s="43" t="s">
        <v>0</v>
      </c>
      <c r="B30" s="69">
        <v>511</v>
      </c>
      <c r="C30" s="276">
        <v>1382</v>
      </c>
      <c r="D30" s="139">
        <v>1100</v>
      </c>
      <c r="E30" s="139">
        <v>1100</v>
      </c>
      <c r="F30" s="74">
        <v>119</v>
      </c>
      <c r="G30" s="100"/>
      <c r="H30" s="101"/>
      <c r="I30" s="100"/>
      <c r="J30" s="150">
        <f t="shared" si="0"/>
        <v>119</v>
      </c>
      <c r="K30" s="159">
        <f t="shared" si="2"/>
        <v>10.818181818181818</v>
      </c>
      <c r="L30" s="170"/>
      <c r="M30" s="118"/>
      <c r="N30" s="125"/>
      <c r="O30" s="126"/>
    </row>
    <row r="31" spans="1:15" x14ac:dyDescent="0.2">
      <c r="A31" s="43" t="s">
        <v>1</v>
      </c>
      <c r="B31" s="69">
        <v>518</v>
      </c>
      <c r="C31" s="276">
        <v>5434</v>
      </c>
      <c r="D31" s="139">
        <v>6100</v>
      </c>
      <c r="E31" s="139">
        <v>6100</v>
      </c>
      <c r="F31" s="74">
        <v>902</v>
      </c>
      <c r="G31" s="100"/>
      <c r="H31" s="101"/>
      <c r="I31" s="100"/>
      <c r="J31" s="150">
        <f t="shared" si="0"/>
        <v>902</v>
      </c>
      <c r="K31" s="159">
        <f t="shared" si="2"/>
        <v>14.78688524590164</v>
      </c>
      <c r="L31" s="170"/>
      <c r="M31" s="118"/>
      <c r="N31" s="125"/>
      <c r="O31" s="126"/>
    </row>
    <row r="32" spans="1:15" x14ac:dyDescent="0.2">
      <c r="A32" s="43" t="s">
        <v>28</v>
      </c>
      <c r="B32" s="69">
        <v>521</v>
      </c>
      <c r="C32" s="276">
        <v>50007</v>
      </c>
      <c r="D32" s="139">
        <v>48815</v>
      </c>
      <c r="E32" s="139">
        <v>48815</v>
      </c>
      <c r="F32" s="74">
        <v>11346</v>
      </c>
      <c r="G32" s="100"/>
      <c r="H32" s="101"/>
      <c r="I32" s="100"/>
      <c r="J32" s="150">
        <f t="shared" si="0"/>
        <v>11346</v>
      </c>
      <c r="K32" s="159">
        <f t="shared" si="2"/>
        <v>23.242855679606677</v>
      </c>
      <c r="L32" s="170"/>
      <c r="M32" s="118"/>
      <c r="N32" s="125"/>
      <c r="O32" s="126"/>
    </row>
    <row r="33" spans="1:15" x14ac:dyDescent="0.2">
      <c r="A33" s="43" t="s">
        <v>27</v>
      </c>
      <c r="B33" s="69" t="s">
        <v>26</v>
      </c>
      <c r="C33" s="276">
        <v>18262</v>
      </c>
      <c r="D33" s="139">
        <v>17983</v>
      </c>
      <c r="E33" s="139">
        <v>17983</v>
      </c>
      <c r="F33" s="74">
        <v>4125</v>
      </c>
      <c r="G33" s="100"/>
      <c r="H33" s="101"/>
      <c r="I33" s="100"/>
      <c r="J33" s="150">
        <f t="shared" si="0"/>
        <v>4125</v>
      </c>
      <c r="K33" s="159">
        <f t="shared" si="2"/>
        <v>22.938330645609742</v>
      </c>
      <c r="L33" s="170"/>
      <c r="M33" s="118"/>
      <c r="N33" s="125"/>
      <c r="O33" s="126"/>
    </row>
    <row r="34" spans="1:15" x14ac:dyDescent="0.2">
      <c r="A34" s="43" t="s">
        <v>25</v>
      </c>
      <c r="B34" s="69">
        <v>557</v>
      </c>
      <c r="C34" s="276">
        <v>0</v>
      </c>
      <c r="D34" s="139">
        <v>0</v>
      </c>
      <c r="E34" s="139">
        <v>0</v>
      </c>
      <c r="F34" s="74">
        <v>0</v>
      </c>
      <c r="G34" s="100"/>
      <c r="H34" s="101"/>
      <c r="I34" s="100"/>
      <c r="J34" s="150">
        <f t="shared" si="0"/>
        <v>0</v>
      </c>
      <c r="K34" s="159" t="str">
        <f t="shared" si="2"/>
        <v>x</v>
      </c>
      <c r="L34" s="170"/>
      <c r="M34" s="118"/>
      <c r="N34" s="125"/>
      <c r="O34" s="126"/>
    </row>
    <row r="35" spans="1:15" x14ac:dyDescent="0.2">
      <c r="A35" s="43" t="s">
        <v>2</v>
      </c>
      <c r="B35" s="69">
        <v>551</v>
      </c>
      <c r="C35" s="276">
        <v>581</v>
      </c>
      <c r="D35" s="139">
        <v>806</v>
      </c>
      <c r="E35" s="139">
        <v>806</v>
      </c>
      <c r="F35" s="74">
        <v>202</v>
      </c>
      <c r="G35" s="100"/>
      <c r="H35" s="101"/>
      <c r="I35" s="100"/>
      <c r="J35" s="150">
        <f t="shared" si="0"/>
        <v>202</v>
      </c>
      <c r="K35" s="159">
        <f t="shared" si="2"/>
        <v>25.062034739454091</v>
      </c>
      <c r="L35" s="170"/>
      <c r="M35" s="118"/>
      <c r="N35" s="125"/>
      <c r="O35" s="126"/>
    </row>
    <row r="36" spans="1:15" ht="13.5" thickBot="1" x14ac:dyDescent="0.25">
      <c r="A36" s="40" t="s">
        <v>24</v>
      </c>
      <c r="B36" s="75" t="s">
        <v>23</v>
      </c>
      <c r="C36" s="280">
        <v>2372</v>
      </c>
      <c r="D36" s="140">
        <v>2630</v>
      </c>
      <c r="E36" s="140">
        <v>1630</v>
      </c>
      <c r="F36" s="76">
        <v>-31</v>
      </c>
      <c r="G36" s="95"/>
      <c r="H36" s="102"/>
      <c r="I36" s="100"/>
      <c r="J36" s="151">
        <f t="shared" si="0"/>
        <v>-31</v>
      </c>
      <c r="K36" s="160">
        <f t="shared" si="2"/>
        <v>-1.9018404907975461</v>
      </c>
      <c r="L36" s="170"/>
      <c r="M36" s="115"/>
      <c r="N36" s="131"/>
      <c r="O36" s="132"/>
    </row>
    <row r="37" spans="1:15" ht="13.5" thickBot="1" x14ac:dyDescent="0.25">
      <c r="A37" s="44" t="s">
        <v>22</v>
      </c>
      <c r="B37" s="78"/>
      <c r="C37" s="79">
        <f t="shared" ref="C37:I37" si="3">SUM(C27:C36)</f>
        <v>91257</v>
      </c>
      <c r="D37" s="79">
        <f t="shared" si="3"/>
        <v>89794</v>
      </c>
      <c r="E37" s="79">
        <f t="shared" si="3"/>
        <v>88794</v>
      </c>
      <c r="F37" s="8">
        <f t="shared" si="3"/>
        <v>20379</v>
      </c>
      <c r="G37" s="111">
        <f t="shared" si="3"/>
        <v>0</v>
      </c>
      <c r="H37" s="23">
        <f t="shared" si="3"/>
        <v>0</v>
      </c>
      <c r="I37" s="111">
        <f t="shared" si="3"/>
        <v>0</v>
      </c>
      <c r="J37" s="79">
        <f t="shared" si="0"/>
        <v>20379</v>
      </c>
      <c r="K37" s="161">
        <f t="shared" si="2"/>
        <v>22.950875059125618</v>
      </c>
      <c r="L37" s="170"/>
      <c r="M37" s="133">
        <f>SUM(M27:M36)</f>
        <v>0</v>
      </c>
      <c r="N37" s="134">
        <f>SUM(N27:N36)</f>
        <v>0</v>
      </c>
      <c r="O37" s="133">
        <f>SUM(O27:O36)</f>
        <v>0</v>
      </c>
    </row>
    <row r="38" spans="1:15" x14ac:dyDescent="0.2">
      <c r="A38" s="42" t="s">
        <v>21</v>
      </c>
      <c r="B38" s="67">
        <v>601</v>
      </c>
      <c r="C38" s="281">
        <v>0</v>
      </c>
      <c r="D38" s="138">
        <v>0</v>
      </c>
      <c r="E38" s="138">
        <v>0</v>
      </c>
      <c r="F38" s="83">
        <v>0</v>
      </c>
      <c r="G38" s="105"/>
      <c r="H38" s="104"/>
      <c r="I38" s="100"/>
      <c r="J38" s="90">
        <f t="shared" si="0"/>
        <v>0</v>
      </c>
      <c r="K38" s="158" t="str">
        <f t="shared" si="2"/>
        <v>x</v>
      </c>
      <c r="L38" s="170"/>
      <c r="M38" s="121"/>
      <c r="N38" s="129"/>
      <c r="O38" s="130"/>
    </row>
    <row r="39" spans="1:15" x14ac:dyDescent="0.2">
      <c r="A39" s="43" t="s">
        <v>20</v>
      </c>
      <c r="B39" s="69">
        <v>602</v>
      </c>
      <c r="C39" s="276">
        <v>7811</v>
      </c>
      <c r="D39" s="139">
        <v>8000</v>
      </c>
      <c r="E39" s="139">
        <v>8000</v>
      </c>
      <c r="F39" s="74">
        <v>2159</v>
      </c>
      <c r="G39" s="100"/>
      <c r="H39" s="101"/>
      <c r="I39" s="100"/>
      <c r="J39" s="150">
        <f t="shared" si="0"/>
        <v>2159</v>
      </c>
      <c r="K39" s="159">
        <f t="shared" si="2"/>
        <v>26.987499999999997</v>
      </c>
      <c r="L39" s="170"/>
      <c r="M39" s="118"/>
      <c r="N39" s="125"/>
      <c r="O39" s="126"/>
    </row>
    <row r="40" spans="1:15" x14ac:dyDescent="0.2">
      <c r="A40" s="43" t="s">
        <v>19</v>
      </c>
      <c r="B40" s="69">
        <v>604</v>
      </c>
      <c r="C40" s="276">
        <v>0</v>
      </c>
      <c r="D40" s="139">
        <v>0</v>
      </c>
      <c r="E40" s="139">
        <v>0</v>
      </c>
      <c r="F40" s="74">
        <v>0</v>
      </c>
      <c r="G40" s="100"/>
      <c r="H40" s="101"/>
      <c r="I40" s="100"/>
      <c r="J40" s="150">
        <f t="shared" si="0"/>
        <v>0</v>
      </c>
      <c r="K40" s="159" t="str">
        <f t="shared" si="2"/>
        <v>x</v>
      </c>
      <c r="L40" s="170"/>
      <c r="M40" s="118"/>
      <c r="N40" s="125"/>
      <c r="O40" s="126"/>
    </row>
    <row r="41" spans="1:15" x14ac:dyDescent="0.2">
      <c r="A41" s="43" t="s">
        <v>18</v>
      </c>
      <c r="B41" s="69" t="s">
        <v>17</v>
      </c>
      <c r="C41" s="276">
        <v>80869</v>
      </c>
      <c r="D41" s="139">
        <v>77734</v>
      </c>
      <c r="E41" s="139">
        <v>77734</v>
      </c>
      <c r="F41" s="74">
        <v>18233</v>
      </c>
      <c r="G41" s="100"/>
      <c r="H41" s="101"/>
      <c r="I41" s="100"/>
      <c r="J41" s="150">
        <f t="shared" si="0"/>
        <v>18233</v>
      </c>
      <c r="K41" s="159">
        <f t="shared" si="2"/>
        <v>23.455630740731213</v>
      </c>
      <c r="L41" s="170"/>
      <c r="M41" s="118"/>
      <c r="N41" s="125"/>
      <c r="O41" s="126"/>
    </row>
    <row r="42" spans="1:15" ht="13.5" thickBot="1" x14ac:dyDescent="0.25">
      <c r="A42" s="40" t="s">
        <v>7</v>
      </c>
      <c r="B42" s="75" t="s">
        <v>16</v>
      </c>
      <c r="C42" s="4">
        <v>2604</v>
      </c>
      <c r="D42" s="140">
        <v>4060</v>
      </c>
      <c r="E42" s="140">
        <v>3060</v>
      </c>
      <c r="F42" s="76">
        <v>125</v>
      </c>
      <c r="G42" s="95"/>
      <c r="H42" s="102"/>
      <c r="I42" s="100"/>
      <c r="J42" s="151">
        <f t="shared" si="0"/>
        <v>125</v>
      </c>
      <c r="K42" s="160">
        <f t="shared" si="2"/>
        <v>4.0849673202614376</v>
      </c>
      <c r="L42" s="170"/>
      <c r="M42" s="115"/>
      <c r="N42" s="131"/>
      <c r="O42" s="132"/>
    </row>
    <row r="43" spans="1:15" ht="13.5" thickBot="1" x14ac:dyDescent="0.25">
      <c r="A43" s="44" t="s">
        <v>15</v>
      </c>
      <c r="B43" s="78" t="s">
        <v>4</v>
      </c>
      <c r="C43" s="79">
        <f t="shared" ref="C43:I43" si="4">SUM(C38:C42)</f>
        <v>91284</v>
      </c>
      <c r="D43" s="79">
        <f t="shared" si="4"/>
        <v>89794</v>
      </c>
      <c r="E43" s="79">
        <f t="shared" si="4"/>
        <v>88794</v>
      </c>
      <c r="F43" s="8">
        <f t="shared" si="4"/>
        <v>20517</v>
      </c>
      <c r="G43" s="111">
        <f t="shared" si="4"/>
        <v>0</v>
      </c>
      <c r="H43" s="23">
        <f t="shared" si="4"/>
        <v>0</v>
      </c>
      <c r="I43" s="112">
        <f t="shared" si="4"/>
        <v>0</v>
      </c>
      <c r="J43" s="79">
        <f t="shared" si="0"/>
        <v>20517</v>
      </c>
      <c r="K43" s="163">
        <f t="shared" si="2"/>
        <v>23.106290965605783</v>
      </c>
      <c r="L43" s="170"/>
      <c r="M43" s="133">
        <f>SUM(M38:M42)</f>
        <v>0</v>
      </c>
      <c r="N43" s="134">
        <f>SUM(N38:N42)</f>
        <v>0</v>
      </c>
      <c r="O43" s="133">
        <f>SUM(O38:O42)</f>
        <v>0</v>
      </c>
    </row>
    <row r="44" spans="1:15" ht="5.25" customHeight="1" thickBot="1" x14ac:dyDescent="0.25">
      <c r="A44" s="40"/>
      <c r="B44" s="84"/>
      <c r="C44" s="4"/>
      <c r="D44" s="85"/>
      <c r="E44" s="85"/>
      <c r="F44" s="86"/>
      <c r="G44" s="28"/>
      <c r="H44" s="56"/>
      <c r="I44" s="28"/>
      <c r="J44" s="152"/>
      <c r="K44" s="162"/>
      <c r="L44" s="170"/>
      <c r="M44" s="87"/>
      <c r="N44" s="88"/>
      <c r="O44" s="88"/>
    </row>
    <row r="45" spans="1:15" ht="13.5" thickBot="1" x14ac:dyDescent="0.25">
      <c r="A45" s="89" t="s">
        <v>14</v>
      </c>
      <c r="B45" s="78" t="s">
        <v>4</v>
      </c>
      <c r="C45" s="8">
        <f t="shared" ref="C45:I45" si="5">C43-C41</f>
        <v>10415</v>
      </c>
      <c r="D45" s="79">
        <f t="shared" si="5"/>
        <v>12060</v>
      </c>
      <c r="E45" s="79">
        <f t="shared" si="5"/>
        <v>11060</v>
      </c>
      <c r="F45" s="8">
        <f t="shared" si="5"/>
        <v>2284</v>
      </c>
      <c r="G45" s="80">
        <f t="shared" si="5"/>
        <v>0</v>
      </c>
      <c r="H45" s="8">
        <f t="shared" si="5"/>
        <v>0</v>
      </c>
      <c r="I45" s="80">
        <f t="shared" si="5"/>
        <v>0</v>
      </c>
      <c r="J45" s="90">
        <f t="shared" si="0"/>
        <v>2284</v>
      </c>
      <c r="K45" s="158">
        <f t="shared" si="2"/>
        <v>20.65099457504521</v>
      </c>
      <c r="L45" s="170"/>
      <c r="M45" s="82">
        <f>M43-M41</f>
        <v>0</v>
      </c>
      <c r="N45" s="81">
        <f>N43-N41</f>
        <v>0</v>
      </c>
      <c r="O45" s="82">
        <f>O43-O41</f>
        <v>0</v>
      </c>
    </row>
    <row r="46" spans="1:15" ht="13.5" thickBot="1" x14ac:dyDescent="0.25">
      <c r="A46" s="44" t="s">
        <v>13</v>
      </c>
      <c r="B46" s="78" t="s">
        <v>4</v>
      </c>
      <c r="C46" s="8">
        <f t="shared" ref="C46:I46" si="6">C43-C37</f>
        <v>27</v>
      </c>
      <c r="D46" s="79">
        <f t="shared" si="6"/>
        <v>0</v>
      </c>
      <c r="E46" s="79">
        <f t="shared" si="6"/>
        <v>0</v>
      </c>
      <c r="F46" s="8">
        <f t="shared" si="6"/>
        <v>138</v>
      </c>
      <c r="G46" s="80">
        <f t="shared" si="6"/>
        <v>0</v>
      </c>
      <c r="H46" s="8">
        <f t="shared" si="6"/>
        <v>0</v>
      </c>
      <c r="I46" s="80">
        <f t="shared" si="6"/>
        <v>0</v>
      </c>
      <c r="J46" s="90">
        <f t="shared" si="0"/>
        <v>138</v>
      </c>
      <c r="K46" s="158" t="str">
        <f t="shared" si="2"/>
        <v>x</v>
      </c>
      <c r="L46" s="170"/>
      <c r="M46" s="82">
        <f>M43-M37</f>
        <v>0</v>
      </c>
      <c r="N46" s="81">
        <f>N43-N37</f>
        <v>0</v>
      </c>
      <c r="O46" s="82">
        <f>O43-O37</f>
        <v>0</v>
      </c>
    </row>
    <row r="47" spans="1:15" ht="13.5" thickBot="1" x14ac:dyDescent="0.25">
      <c r="A47" s="91" t="s">
        <v>12</v>
      </c>
      <c r="B47" s="92" t="s">
        <v>4</v>
      </c>
      <c r="C47" s="8">
        <f t="shared" ref="C47:I47" si="7">C46-C41</f>
        <v>-80842</v>
      </c>
      <c r="D47" s="79">
        <f t="shared" si="7"/>
        <v>-77734</v>
      </c>
      <c r="E47" s="79">
        <f t="shared" si="7"/>
        <v>-77734</v>
      </c>
      <c r="F47" s="8">
        <f t="shared" si="7"/>
        <v>-18095</v>
      </c>
      <c r="G47" s="80">
        <f t="shared" si="7"/>
        <v>0</v>
      </c>
      <c r="H47" s="8">
        <f t="shared" si="7"/>
        <v>0</v>
      </c>
      <c r="I47" s="80">
        <f t="shared" si="7"/>
        <v>0</v>
      </c>
      <c r="J47" s="79">
        <f t="shared" si="0"/>
        <v>-18095</v>
      </c>
      <c r="K47" s="158">
        <f t="shared" si="2"/>
        <v>23.278102246121389</v>
      </c>
      <c r="L47" s="170"/>
      <c r="M47" s="82">
        <f>M46-M41</f>
        <v>0</v>
      </c>
      <c r="N47" s="81">
        <f>N46-N41</f>
        <v>0</v>
      </c>
      <c r="O47" s="82">
        <f>O46-O41</f>
        <v>0</v>
      </c>
    </row>
    <row r="49" spans="1:10" x14ac:dyDescent="0.2">
      <c r="A49" s="296" t="s">
        <v>125</v>
      </c>
    </row>
    <row r="52" spans="1:10" ht="14.25" x14ac:dyDescent="0.2">
      <c r="A52" s="46" t="s">
        <v>11</v>
      </c>
    </row>
    <row r="53" spans="1:10" ht="14.25" x14ac:dyDescent="0.2">
      <c r="A53" s="47" t="s">
        <v>10</v>
      </c>
    </row>
    <row r="54" spans="1:10" ht="14.25" x14ac:dyDescent="0.2">
      <c r="A54" s="48" t="s">
        <v>9</v>
      </c>
    </row>
    <row r="55" spans="1:10" s="19" customFormat="1" ht="14.25" x14ac:dyDescent="0.2">
      <c r="A55" s="48" t="s">
        <v>62</v>
      </c>
      <c r="B55" s="20"/>
      <c r="E55" s="21"/>
      <c r="F55" s="21"/>
      <c r="G55" s="21"/>
      <c r="H55" s="21"/>
      <c r="I55" s="21"/>
      <c r="J55" s="21"/>
    </row>
    <row r="58" spans="1:10" x14ac:dyDescent="0.2">
      <c r="A58" s="34" t="s">
        <v>126</v>
      </c>
    </row>
    <row r="60" spans="1:10" x14ac:dyDescent="0.2">
      <c r="A60" s="34" t="s">
        <v>127</v>
      </c>
    </row>
  </sheetData>
  <mergeCells count="3">
    <mergeCell ref="A1:O1"/>
    <mergeCell ref="C7:O7"/>
    <mergeCell ref="F9:I9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R1" sqref="R1"/>
    </sheetView>
  </sheetViews>
  <sheetFormatPr defaultColWidth="8.7109375" defaultRowHeight="12.75" x14ac:dyDescent="0.2"/>
  <cols>
    <col min="1" max="1" width="37.7109375" style="34" customWidth="1"/>
    <col min="2" max="2" width="7.28515625" style="3" customWidth="1"/>
    <col min="3" max="4" width="11.5703125" style="1" customWidth="1"/>
    <col min="5" max="5" width="11.5703125" style="2" customWidth="1"/>
    <col min="6" max="6" width="11.42578125" style="2" customWidth="1"/>
    <col min="7" max="7" width="9.85546875" style="2" customWidth="1"/>
    <col min="8" max="8" width="9.140625" style="2" customWidth="1"/>
    <col min="9" max="9" width="9.28515625" style="2" customWidth="1"/>
    <col min="10" max="10" width="9.140625" style="2" customWidth="1"/>
    <col min="11" max="11" width="12" style="1" customWidth="1"/>
    <col min="12" max="12" width="8.7109375" style="1"/>
    <col min="13" max="13" width="11.85546875" style="1" customWidth="1"/>
    <col min="14" max="14" width="12.5703125" style="1" customWidth="1"/>
    <col min="15" max="15" width="11.85546875" style="1" customWidth="1"/>
    <col min="16" max="16" width="12" style="1" customWidth="1"/>
    <col min="17" max="16384" width="8.7109375" style="1"/>
  </cols>
  <sheetData>
    <row r="1" spans="1:16" ht="24" customHeight="1" x14ac:dyDescent="0.35">
      <c r="A1" s="171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"/>
    </row>
    <row r="2" spans="1:16" x14ac:dyDescent="0.2">
      <c r="O2" s="18"/>
    </row>
    <row r="3" spans="1:16" ht="18.75" x14ac:dyDescent="0.3">
      <c r="A3" s="35" t="s">
        <v>71</v>
      </c>
      <c r="F3" s="15"/>
      <c r="G3" s="15"/>
    </row>
    <row r="4" spans="1:16" ht="21.75" customHeight="1" x14ac:dyDescent="0.25">
      <c r="A4" s="36"/>
      <c r="F4" s="15"/>
      <c r="G4" s="15"/>
    </row>
    <row r="5" spans="1:16" x14ac:dyDescent="0.2">
      <c r="A5" s="37"/>
      <c r="F5" s="15"/>
      <c r="G5" s="15"/>
    </row>
    <row r="6" spans="1:16" ht="6" customHeight="1" thickBot="1" x14ac:dyDescent="0.25">
      <c r="F6" s="15"/>
      <c r="G6" s="15"/>
    </row>
    <row r="7" spans="1:16" ht="24.75" customHeight="1" thickBot="1" x14ac:dyDescent="0.3">
      <c r="A7" s="38" t="s">
        <v>61</v>
      </c>
      <c r="B7" s="16"/>
      <c r="C7" s="184" t="s">
        <v>128</v>
      </c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6"/>
    </row>
    <row r="8" spans="1:16" ht="23.25" customHeight="1" thickBot="1" x14ac:dyDescent="0.25">
      <c r="A8" s="37" t="s">
        <v>60</v>
      </c>
      <c r="F8" s="15"/>
      <c r="G8" s="15"/>
    </row>
    <row r="9" spans="1:16" ht="13.5" thickBot="1" x14ac:dyDescent="0.25">
      <c r="A9" s="49"/>
      <c r="B9" s="50"/>
      <c r="C9" s="93" t="s">
        <v>3</v>
      </c>
      <c r="D9" s="143" t="s">
        <v>59</v>
      </c>
      <c r="E9" s="144" t="s">
        <v>58</v>
      </c>
      <c r="F9" s="173" t="s">
        <v>57</v>
      </c>
      <c r="G9" s="174"/>
      <c r="H9" s="174"/>
      <c r="I9" s="175"/>
      <c r="J9" s="14" t="s">
        <v>70</v>
      </c>
      <c r="K9" s="13" t="s">
        <v>56</v>
      </c>
      <c r="M9" s="50" t="s">
        <v>54</v>
      </c>
      <c r="N9" s="50" t="s">
        <v>55</v>
      </c>
      <c r="O9" s="50" t="s">
        <v>54</v>
      </c>
    </row>
    <row r="10" spans="1:16" ht="13.5" thickBot="1" x14ac:dyDescent="0.25">
      <c r="A10" s="39" t="s">
        <v>53</v>
      </c>
      <c r="B10" s="51" t="s">
        <v>52</v>
      </c>
      <c r="C10" s="94" t="s">
        <v>69</v>
      </c>
      <c r="D10" s="145">
        <v>2025</v>
      </c>
      <c r="E10" s="146">
        <v>2025</v>
      </c>
      <c r="F10" s="12" t="s">
        <v>51</v>
      </c>
      <c r="G10" s="52" t="s">
        <v>50</v>
      </c>
      <c r="H10" s="52" t="s">
        <v>49</v>
      </c>
      <c r="I10" s="53" t="s">
        <v>48</v>
      </c>
      <c r="J10" s="11" t="s">
        <v>8</v>
      </c>
      <c r="K10" s="10" t="s">
        <v>47</v>
      </c>
      <c r="M10" s="54" t="s">
        <v>65</v>
      </c>
      <c r="N10" s="51" t="s">
        <v>66</v>
      </c>
      <c r="O10" s="51" t="s">
        <v>46</v>
      </c>
    </row>
    <row r="11" spans="1:16" x14ac:dyDescent="0.2">
      <c r="A11" s="40" t="s">
        <v>45</v>
      </c>
      <c r="B11" s="55"/>
      <c r="C11" s="22">
        <v>51</v>
      </c>
      <c r="D11" s="141">
        <v>56</v>
      </c>
      <c r="E11" s="141">
        <v>52.88</v>
      </c>
      <c r="F11" s="9">
        <v>52.88</v>
      </c>
      <c r="G11" s="95"/>
      <c r="H11" s="96"/>
      <c r="I11" s="97"/>
      <c r="J11" s="153" t="s">
        <v>4</v>
      </c>
      <c r="K11" s="157" t="s">
        <v>4</v>
      </c>
      <c r="L11" s="170"/>
      <c r="M11" s="113"/>
      <c r="N11" s="114"/>
      <c r="O11" s="114"/>
    </row>
    <row r="12" spans="1:16" ht="13.5" thickBot="1" x14ac:dyDescent="0.25">
      <c r="A12" s="41" t="s">
        <v>44</v>
      </c>
      <c r="B12" s="58"/>
      <c r="C12" s="26">
        <v>48.53</v>
      </c>
      <c r="D12" s="142">
        <v>51</v>
      </c>
      <c r="E12" s="142">
        <v>44.354999999999997</v>
      </c>
      <c r="F12" s="27">
        <v>49.77</v>
      </c>
      <c r="G12" s="98"/>
      <c r="H12" s="99"/>
      <c r="I12" s="98"/>
      <c r="J12" s="154"/>
      <c r="K12" s="77" t="s">
        <v>4</v>
      </c>
      <c r="L12" s="170"/>
      <c r="M12" s="115"/>
      <c r="N12" s="116"/>
      <c r="O12" s="116"/>
    </row>
    <row r="13" spans="1:16" x14ac:dyDescent="0.2">
      <c r="A13" s="42" t="s">
        <v>63</v>
      </c>
      <c r="B13" s="59"/>
      <c r="C13" s="276">
        <v>19351</v>
      </c>
      <c r="D13" s="147" t="s">
        <v>4</v>
      </c>
      <c r="E13" s="147" t="s">
        <v>4</v>
      </c>
      <c r="F13" s="30">
        <v>20069</v>
      </c>
      <c r="G13" s="100"/>
      <c r="H13" s="101"/>
      <c r="I13" s="100"/>
      <c r="J13" s="150" t="s">
        <v>4</v>
      </c>
      <c r="K13" s="6" t="s">
        <v>4</v>
      </c>
      <c r="L13" s="170"/>
      <c r="M13" s="113"/>
      <c r="N13" s="117"/>
      <c r="O13" s="117"/>
    </row>
    <row r="14" spans="1:16" x14ac:dyDescent="0.2">
      <c r="A14" s="43" t="s">
        <v>64</v>
      </c>
      <c r="B14" s="59"/>
      <c r="C14" s="276">
        <v>15107</v>
      </c>
      <c r="D14" s="148" t="s">
        <v>4</v>
      </c>
      <c r="E14" s="148" t="s">
        <v>4</v>
      </c>
      <c r="F14" s="31">
        <v>15230</v>
      </c>
      <c r="G14" s="100"/>
      <c r="H14" s="101"/>
      <c r="I14" s="100"/>
      <c r="J14" s="150" t="s">
        <v>4</v>
      </c>
      <c r="K14" s="6" t="s">
        <v>4</v>
      </c>
      <c r="L14" s="170"/>
      <c r="M14" s="118"/>
      <c r="N14" s="117"/>
      <c r="O14" s="117"/>
    </row>
    <row r="15" spans="1:16" x14ac:dyDescent="0.2">
      <c r="A15" s="43" t="s">
        <v>43</v>
      </c>
      <c r="B15" s="59" t="s">
        <v>42</v>
      </c>
      <c r="C15" s="276">
        <v>131</v>
      </c>
      <c r="D15" s="148" t="s">
        <v>4</v>
      </c>
      <c r="E15" s="148" t="s">
        <v>4</v>
      </c>
      <c r="F15" s="31">
        <v>82</v>
      </c>
      <c r="G15" s="100"/>
      <c r="H15" s="101"/>
      <c r="I15" s="100"/>
      <c r="J15" s="150" t="s">
        <v>4</v>
      </c>
      <c r="K15" s="6" t="s">
        <v>4</v>
      </c>
      <c r="L15" s="170"/>
      <c r="M15" s="118"/>
      <c r="N15" s="117"/>
      <c r="O15" s="117"/>
    </row>
    <row r="16" spans="1:16" x14ac:dyDescent="0.2">
      <c r="A16" s="43" t="s">
        <v>41</v>
      </c>
      <c r="B16" s="59" t="s">
        <v>4</v>
      </c>
      <c r="C16" s="276">
        <v>4353</v>
      </c>
      <c r="D16" s="148" t="s">
        <v>4</v>
      </c>
      <c r="E16" s="148" t="s">
        <v>4</v>
      </c>
      <c r="F16" s="31">
        <v>15504</v>
      </c>
      <c r="G16" s="100"/>
      <c r="H16" s="101"/>
      <c r="I16" s="100"/>
      <c r="J16" s="150" t="s">
        <v>4</v>
      </c>
      <c r="K16" s="6" t="s">
        <v>4</v>
      </c>
      <c r="L16" s="170"/>
      <c r="M16" s="118"/>
      <c r="N16" s="117"/>
      <c r="O16" s="117"/>
    </row>
    <row r="17" spans="1:15" ht="13.5" thickBot="1" x14ac:dyDescent="0.25">
      <c r="A17" s="40" t="s">
        <v>40</v>
      </c>
      <c r="B17" s="60" t="s">
        <v>39</v>
      </c>
      <c r="C17" s="4">
        <v>10557</v>
      </c>
      <c r="D17" s="149" t="s">
        <v>4</v>
      </c>
      <c r="E17" s="149" t="s">
        <v>4</v>
      </c>
      <c r="F17" s="32">
        <v>13346</v>
      </c>
      <c r="G17" s="95"/>
      <c r="H17" s="102"/>
      <c r="I17" s="103"/>
      <c r="J17" s="155" t="s">
        <v>4</v>
      </c>
      <c r="K17" s="7" t="s">
        <v>4</v>
      </c>
      <c r="L17" s="170"/>
      <c r="M17" s="119"/>
      <c r="N17" s="120"/>
      <c r="O17" s="120"/>
    </row>
    <row r="18" spans="1:15" ht="13.5" thickBot="1" x14ac:dyDescent="0.25">
      <c r="A18" s="44" t="s">
        <v>38</v>
      </c>
      <c r="B18" s="29"/>
      <c r="C18" s="61">
        <f>C13-C14+C15+C16+C17</f>
        <v>19285</v>
      </c>
      <c r="D18" s="61" t="s">
        <v>4</v>
      </c>
      <c r="E18" s="61" t="s">
        <v>4</v>
      </c>
      <c r="F18" s="23">
        <f>F13-F14+F15+F16+F17</f>
        <v>33771</v>
      </c>
      <c r="G18" s="24"/>
      <c r="H18" s="62"/>
      <c r="I18" s="63"/>
      <c r="J18" s="79" t="s">
        <v>4</v>
      </c>
      <c r="K18" s="8" t="s">
        <v>4</v>
      </c>
      <c r="L18" s="170"/>
      <c r="M18" s="64"/>
      <c r="N18" s="25"/>
      <c r="O18" s="25"/>
    </row>
    <row r="19" spans="1:15" x14ac:dyDescent="0.2">
      <c r="A19" s="40" t="s">
        <v>67</v>
      </c>
      <c r="B19" s="65" t="s">
        <v>68</v>
      </c>
      <c r="C19" s="28">
        <v>4492</v>
      </c>
      <c r="D19" s="147" t="s">
        <v>4</v>
      </c>
      <c r="E19" s="147" t="s">
        <v>4</v>
      </c>
      <c r="F19" s="32">
        <v>5080</v>
      </c>
      <c r="G19" s="95"/>
      <c r="H19" s="104"/>
      <c r="I19" s="105"/>
      <c r="J19" s="155" t="s">
        <v>4</v>
      </c>
      <c r="K19" s="7" t="s">
        <v>4</v>
      </c>
      <c r="L19" s="170"/>
      <c r="M19" s="121"/>
      <c r="N19" s="120"/>
      <c r="O19" s="120"/>
    </row>
    <row r="20" spans="1:15" x14ac:dyDescent="0.2">
      <c r="A20" s="43" t="s">
        <v>37</v>
      </c>
      <c r="B20" s="59" t="s">
        <v>36</v>
      </c>
      <c r="C20" s="277">
        <v>5945</v>
      </c>
      <c r="D20" s="148" t="s">
        <v>4</v>
      </c>
      <c r="E20" s="148" t="s">
        <v>4</v>
      </c>
      <c r="F20" s="31">
        <v>2634</v>
      </c>
      <c r="G20" s="100"/>
      <c r="H20" s="101"/>
      <c r="I20" s="100"/>
      <c r="J20" s="150" t="s">
        <v>4</v>
      </c>
      <c r="K20" s="6" t="s">
        <v>4</v>
      </c>
      <c r="L20" s="170"/>
      <c r="M20" s="118"/>
      <c r="N20" s="117"/>
      <c r="O20" s="117"/>
    </row>
    <row r="21" spans="1:15" x14ac:dyDescent="0.2">
      <c r="A21" s="43" t="s">
        <v>35</v>
      </c>
      <c r="B21" s="59" t="s">
        <v>4</v>
      </c>
      <c r="C21" s="277">
        <v>2006</v>
      </c>
      <c r="D21" s="148" t="s">
        <v>4</v>
      </c>
      <c r="E21" s="148" t="s">
        <v>4</v>
      </c>
      <c r="F21" s="31">
        <v>4734</v>
      </c>
      <c r="G21" s="100"/>
      <c r="H21" s="101"/>
      <c r="I21" s="100"/>
      <c r="J21" s="150" t="s">
        <v>4</v>
      </c>
      <c r="K21" s="6" t="s">
        <v>4</v>
      </c>
      <c r="L21" s="170"/>
      <c r="M21" s="118"/>
      <c r="N21" s="117"/>
      <c r="O21" s="117"/>
    </row>
    <row r="22" spans="1:15" x14ac:dyDescent="0.2">
      <c r="A22" s="43" t="s">
        <v>34</v>
      </c>
      <c r="B22" s="59" t="s">
        <v>4</v>
      </c>
      <c r="C22" s="277">
        <v>5576</v>
      </c>
      <c r="D22" s="148" t="s">
        <v>4</v>
      </c>
      <c r="E22" s="148" t="s">
        <v>4</v>
      </c>
      <c r="F22" s="31">
        <v>20282</v>
      </c>
      <c r="G22" s="100"/>
      <c r="H22" s="101"/>
      <c r="I22" s="100"/>
      <c r="J22" s="150" t="s">
        <v>4</v>
      </c>
      <c r="K22" s="6" t="s">
        <v>4</v>
      </c>
      <c r="L22" s="170"/>
      <c r="M22" s="118"/>
      <c r="N22" s="117"/>
      <c r="O22" s="117"/>
    </row>
    <row r="23" spans="1:15" ht="13.5" thickBot="1" x14ac:dyDescent="0.25">
      <c r="A23" s="41" t="s">
        <v>33</v>
      </c>
      <c r="B23" s="66" t="s">
        <v>4</v>
      </c>
      <c r="C23" s="277">
        <v>0</v>
      </c>
      <c r="D23" s="149" t="s">
        <v>4</v>
      </c>
      <c r="E23" s="149" t="s">
        <v>4</v>
      </c>
      <c r="F23" s="33">
        <v>0</v>
      </c>
      <c r="G23" s="103"/>
      <c r="H23" s="102"/>
      <c r="I23" s="103"/>
      <c r="J23" s="156" t="s">
        <v>4</v>
      </c>
      <c r="K23" s="5" t="s">
        <v>4</v>
      </c>
      <c r="L23" s="170"/>
      <c r="M23" s="115"/>
      <c r="N23" s="122"/>
      <c r="O23" s="122"/>
    </row>
    <row r="24" spans="1:15" x14ac:dyDescent="0.2">
      <c r="A24" s="45" t="s">
        <v>32</v>
      </c>
      <c r="B24" s="67" t="s">
        <v>4</v>
      </c>
      <c r="C24" s="278">
        <v>42534</v>
      </c>
      <c r="D24" s="135">
        <v>39927</v>
      </c>
      <c r="E24" s="135">
        <v>36608</v>
      </c>
      <c r="F24" s="68">
        <v>9463</v>
      </c>
      <c r="G24" s="106"/>
      <c r="H24" s="107"/>
      <c r="I24" s="106"/>
      <c r="J24" s="90">
        <f t="shared" ref="J24:J47" si="0">SUM(F24:I24)</f>
        <v>9463</v>
      </c>
      <c r="K24" s="158">
        <f>IF(E24=0,"x",(J24/E24*100))</f>
        <v>25.849541083916083</v>
      </c>
      <c r="L24" s="170"/>
      <c r="M24" s="113"/>
      <c r="N24" s="123"/>
      <c r="O24" s="124"/>
    </row>
    <row r="25" spans="1:15" x14ac:dyDescent="0.2">
      <c r="A25" s="43" t="s">
        <v>31</v>
      </c>
      <c r="B25" s="69" t="s">
        <v>4</v>
      </c>
      <c r="C25" s="276">
        <v>3500</v>
      </c>
      <c r="D25" s="136">
        <v>0</v>
      </c>
      <c r="E25" s="136">
        <v>0</v>
      </c>
      <c r="F25" s="70">
        <v>0</v>
      </c>
      <c r="G25" s="100"/>
      <c r="H25" s="101"/>
      <c r="I25" s="100"/>
      <c r="J25" s="150">
        <f t="shared" si="0"/>
        <v>0</v>
      </c>
      <c r="K25" s="159" t="str">
        <f>IF(E25=0,"x",(J25/E25)*100)</f>
        <v>x</v>
      </c>
      <c r="L25" s="170"/>
      <c r="M25" s="118"/>
      <c r="N25" s="125"/>
      <c r="O25" s="126"/>
    </row>
    <row r="26" spans="1:15" ht="13.5" thickBot="1" x14ac:dyDescent="0.25">
      <c r="A26" s="41" t="s">
        <v>30</v>
      </c>
      <c r="B26" s="71">
        <v>672</v>
      </c>
      <c r="C26" s="279">
        <v>6619</v>
      </c>
      <c r="D26" s="137">
        <v>6385</v>
      </c>
      <c r="E26" s="137">
        <v>6385</v>
      </c>
      <c r="F26" s="72">
        <v>1596</v>
      </c>
      <c r="G26" s="108"/>
      <c r="H26" s="109"/>
      <c r="I26" s="110"/>
      <c r="J26" s="151">
        <f t="shared" si="0"/>
        <v>1596</v>
      </c>
      <c r="K26" s="160">
        <f t="shared" ref="K26" si="1">IF(E26=0,"x",(J26/E26*100))</f>
        <v>24.996084573218479</v>
      </c>
      <c r="L26" s="170"/>
      <c r="M26" s="119"/>
      <c r="N26" s="127"/>
      <c r="O26" s="128"/>
    </row>
    <row r="27" spans="1:15" x14ac:dyDescent="0.2">
      <c r="A27" s="42" t="s">
        <v>6</v>
      </c>
      <c r="B27" s="67">
        <v>501</v>
      </c>
      <c r="C27" s="276">
        <v>3719</v>
      </c>
      <c r="D27" s="138">
        <v>4114</v>
      </c>
      <c r="E27" s="138">
        <v>4114</v>
      </c>
      <c r="F27" s="73">
        <v>903</v>
      </c>
      <c r="G27" s="105"/>
      <c r="H27" s="104"/>
      <c r="I27" s="105"/>
      <c r="J27" s="90">
        <f t="shared" si="0"/>
        <v>903</v>
      </c>
      <c r="K27" s="163">
        <f t="shared" ref="K27:K47" si="2">IF(E27=0,"x",(J27/E27)*100)</f>
        <v>21.949440933398154</v>
      </c>
      <c r="L27" s="170"/>
      <c r="M27" s="121"/>
      <c r="N27" s="129"/>
      <c r="O27" s="130"/>
    </row>
    <row r="28" spans="1:15" x14ac:dyDescent="0.2">
      <c r="A28" s="43" t="s">
        <v>29</v>
      </c>
      <c r="B28" s="69">
        <v>502</v>
      </c>
      <c r="C28" s="276">
        <v>2017</v>
      </c>
      <c r="D28" s="139">
        <v>2394</v>
      </c>
      <c r="E28" s="139">
        <v>2394</v>
      </c>
      <c r="F28" s="74">
        <v>1028</v>
      </c>
      <c r="G28" s="100"/>
      <c r="H28" s="101"/>
      <c r="I28" s="100"/>
      <c r="J28" s="150">
        <f t="shared" si="0"/>
        <v>1028</v>
      </c>
      <c r="K28" s="159">
        <f t="shared" si="2"/>
        <v>42.9406850459482</v>
      </c>
      <c r="L28" s="170"/>
      <c r="M28" s="118"/>
      <c r="N28" s="125"/>
      <c r="O28" s="126"/>
    </row>
    <row r="29" spans="1:15" x14ac:dyDescent="0.2">
      <c r="A29" s="43" t="s">
        <v>5</v>
      </c>
      <c r="B29" s="69">
        <v>504</v>
      </c>
      <c r="C29" s="276">
        <v>0</v>
      </c>
      <c r="D29" s="139">
        <v>0</v>
      </c>
      <c r="E29" s="139">
        <v>0</v>
      </c>
      <c r="F29" s="74">
        <v>0</v>
      </c>
      <c r="G29" s="100"/>
      <c r="H29" s="101"/>
      <c r="I29" s="100"/>
      <c r="J29" s="150">
        <f t="shared" si="0"/>
        <v>0</v>
      </c>
      <c r="K29" s="159" t="str">
        <f t="shared" si="2"/>
        <v>x</v>
      </c>
      <c r="L29" s="170"/>
      <c r="M29" s="118"/>
      <c r="N29" s="125"/>
      <c r="O29" s="126"/>
    </row>
    <row r="30" spans="1:15" x14ac:dyDescent="0.2">
      <c r="A30" s="43" t="s">
        <v>0</v>
      </c>
      <c r="B30" s="69">
        <v>511</v>
      </c>
      <c r="C30" s="276">
        <v>468</v>
      </c>
      <c r="D30" s="139">
        <v>775</v>
      </c>
      <c r="E30" s="139">
        <v>775</v>
      </c>
      <c r="F30" s="74">
        <v>47</v>
      </c>
      <c r="G30" s="100"/>
      <c r="H30" s="101"/>
      <c r="I30" s="100"/>
      <c r="J30" s="150">
        <f t="shared" si="0"/>
        <v>47</v>
      </c>
      <c r="K30" s="159">
        <f t="shared" si="2"/>
        <v>6.064516129032258</v>
      </c>
      <c r="L30" s="170"/>
      <c r="M30" s="118"/>
      <c r="N30" s="125"/>
      <c r="O30" s="126"/>
    </row>
    <row r="31" spans="1:15" x14ac:dyDescent="0.2">
      <c r="A31" s="43" t="s">
        <v>1</v>
      </c>
      <c r="B31" s="69">
        <v>518</v>
      </c>
      <c r="C31" s="276">
        <v>1899</v>
      </c>
      <c r="D31" s="139">
        <v>1736</v>
      </c>
      <c r="E31" s="139">
        <v>1736</v>
      </c>
      <c r="F31" s="74">
        <v>698</v>
      </c>
      <c r="G31" s="100"/>
      <c r="H31" s="101"/>
      <c r="I31" s="100"/>
      <c r="J31" s="150">
        <f t="shared" si="0"/>
        <v>698</v>
      </c>
      <c r="K31" s="159">
        <f t="shared" si="2"/>
        <v>40.207373271889402</v>
      </c>
      <c r="L31" s="170"/>
      <c r="M31" s="118"/>
      <c r="N31" s="125"/>
      <c r="O31" s="126"/>
    </row>
    <row r="32" spans="1:15" x14ac:dyDescent="0.2">
      <c r="A32" s="43" t="s">
        <v>28</v>
      </c>
      <c r="B32" s="69">
        <v>521</v>
      </c>
      <c r="C32" s="276">
        <v>23750</v>
      </c>
      <c r="D32" s="139">
        <v>24891</v>
      </c>
      <c r="E32" s="139">
        <v>22390</v>
      </c>
      <c r="F32" s="74">
        <v>6003</v>
      </c>
      <c r="G32" s="100"/>
      <c r="H32" s="101"/>
      <c r="I32" s="100"/>
      <c r="J32" s="150">
        <f t="shared" si="0"/>
        <v>6003</v>
      </c>
      <c r="K32" s="159">
        <f t="shared" si="2"/>
        <v>26.81107637338097</v>
      </c>
      <c r="L32" s="170"/>
      <c r="M32" s="118"/>
      <c r="N32" s="125"/>
      <c r="O32" s="126"/>
    </row>
    <row r="33" spans="1:15" x14ac:dyDescent="0.2">
      <c r="A33" s="43" t="s">
        <v>27</v>
      </c>
      <c r="B33" s="69" t="s">
        <v>26</v>
      </c>
      <c r="C33" s="276">
        <v>8777</v>
      </c>
      <c r="D33" s="139">
        <v>9340</v>
      </c>
      <c r="E33" s="139">
        <v>8522</v>
      </c>
      <c r="F33" s="74">
        <v>2121</v>
      </c>
      <c r="G33" s="100"/>
      <c r="H33" s="101"/>
      <c r="I33" s="100"/>
      <c r="J33" s="150">
        <f t="shared" si="0"/>
        <v>2121</v>
      </c>
      <c r="K33" s="159">
        <f t="shared" si="2"/>
        <v>24.888523820699366</v>
      </c>
      <c r="L33" s="170"/>
      <c r="M33" s="118"/>
      <c r="N33" s="125"/>
      <c r="O33" s="126"/>
    </row>
    <row r="34" spans="1:15" x14ac:dyDescent="0.2">
      <c r="A34" s="43" t="s">
        <v>25</v>
      </c>
      <c r="B34" s="69">
        <v>557</v>
      </c>
      <c r="C34" s="276">
        <v>0</v>
      </c>
      <c r="D34" s="139">
        <v>0</v>
      </c>
      <c r="E34" s="139">
        <v>0</v>
      </c>
      <c r="F34" s="74">
        <v>0</v>
      </c>
      <c r="G34" s="100"/>
      <c r="H34" s="101"/>
      <c r="I34" s="100"/>
      <c r="J34" s="150">
        <f t="shared" si="0"/>
        <v>0</v>
      </c>
      <c r="K34" s="159" t="str">
        <f t="shared" si="2"/>
        <v>x</v>
      </c>
      <c r="L34" s="170"/>
      <c r="M34" s="118"/>
      <c r="N34" s="125"/>
      <c r="O34" s="126"/>
    </row>
    <row r="35" spans="1:15" x14ac:dyDescent="0.2">
      <c r="A35" s="43" t="s">
        <v>2</v>
      </c>
      <c r="B35" s="69">
        <v>551</v>
      </c>
      <c r="C35" s="276">
        <v>282</v>
      </c>
      <c r="D35" s="139">
        <v>488</v>
      </c>
      <c r="E35" s="139">
        <v>488</v>
      </c>
      <c r="F35" s="74">
        <v>120</v>
      </c>
      <c r="G35" s="100"/>
      <c r="H35" s="101"/>
      <c r="I35" s="100"/>
      <c r="J35" s="150">
        <f t="shared" si="0"/>
        <v>120</v>
      </c>
      <c r="K35" s="159">
        <f t="shared" si="2"/>
        <v>24.590163934426229</v>
      </c>
      <c r="L35" s="170"/>
      <c r="M35" s="118"/>
      <c r="N35" s="125"/>
      <c r="O35" s="126"/>
    </row>
    <row r="36" spans="1:15" ht="13.5" thickBot="1" x14ac:dyDescent="0.25">
      <c r="A36" s="40" t="s">
        <v>24</v>
      </c>
      <c r="B36" s="75" t="s">
        <v>23</v>
      </c>
      <c r="C36" s="280">
        <v>464</v>
      </c>
      <c r="D36" s="140">
        <v>304</v>
      </c>
      <c r="E36" s="140">
        <v>304</v>
      </c>
      <c r="F36" s="76">
        <v>-74</v>
      </c>
      <c r="G36" s="95"/>
      <c r="H36" s="102"/>
      <c r="I36" s="100"/>
      <c r="J36" s="151">
        <f t="shared" si="0"/>
        <v>-74</v>
      </c>
      <c r="K36" s="160">
        <f t="shared" si="2"/>
        <v>-24.342105263157894</v>
      </c>
      <c r="L36" s="170"/>
      <c r="M36" s="115"/>
      <c r="N36" s="131"/>
      <c r="O36" s="132"/>
    </row>
    <row r="37" spans="1:15" ht="13.5" thickBot="1" x14ac:dyDescent="0.25">
      <c r="A37" s="44" t="s">
        <v>22</v>
      </c>
      <c r="B37" s="78"/>
      <c r="C37" s="79">
        <f t="shared" ref="C37:I37" si="3">SUM(C27:C36)</f>
        <v>41376</v>
      </c>
      <c r="D37" s="79">
        <f t="shared" si="3"/>
        <v>44042</v>
      </c>
      <c r="E37" s="79">
        <f t="shared" si="3"/>
        <v>40723</v>
      </c>
      <c r="F37" s="8">
        <f t="shared" si="3"/>
        <v>10846</v>
      </c>
      <c r="G37" s="111">
        <f t="shared" si="3"/>
        <v>0</v>
      </c>
      <c r="H37" s="23">
        <f t="shared" si="3"/>
        <v>0</v>
      </c>
      <c r="I37" s="111">
        <f t="shared" si="3"/>
        <v>0</v>
      </c>
      <c r="J37" s="79">
        <f t="shared" si="0"/>
        <v>10846</v>
      </c>
      <c r="K37" s="161">
        <f t="shared" si="2"/>
        <v>26.633597721189499</v>
      </c>
      <c r="L37" s="170"/>
      <c r="M37" s="133">
        <f>SUM(M27:M36)</f>
        <v>0</v>
      </c>
      <c r="N37" s="134">
        <f>SUM(N27:N36)</f>
        <v>0</v>
      </c>
      <c r="O37" s="133">
        <f>SUM(O27:O36)</f>
        <v>0</v>
      </c>
    </row>
    <row r="38" spans="1:15" x14ac:dyDescent="0.2">
      <c r="A38" s="42" t="s">
        <v>21</v>
      </c>
      <c r="B38" s="67">
        <v>601</v>
      </c>
      <c r="C38" s="281">
        <v>0</v>
      </c>
      <c r="D38" s="138">
        <v>0</v>
      </c>
      <c r="E38" s="138">
        <v>0</v>
      </c>
      <c r="F38" s="83">
        <v>0</v>
      </c>
      <c r="G38" s="105"/>
      <c r="H38" s="104"/>
      <c r="I38" s="100"/>
      <c r="J38" s="90">
        <f t="shared" si="0"/>
        <v>0</v>
      </c>
      <c r="K38" s="158" t="str">
        <f t="shared" si="2"/>
        <v>x</v>
      </c>
      <c r="L38" s="170"/>
      <c r="M38" s="121"/>
      <c r="N38" s="129"/>
      <c r="O38" s="130"/>
    </row>
    <row r="39" spans="1:15" x14ac:dyDescent="0.2">
      <c r="A39" s="43" t="s">
        <v>20</v>
      </c>
      <c r="B39" s="69">
        <v>602</v>
      </c>
      <c r="C39" s="276">
        <v>3047</v>
      </c>
      <c r="D39" s="139">
        <v>3302</v>
      </c>
      <c r="E39" s="139">
        <v>3302</v>
      </c>
      <c r="F39" s="74">
        <v>892</v>
      </c>
      <c r="G39" s="100"/>
      <c r="H39" s="101"/>
      <c r="I39" s="100"/>
      <c r="J39" s="150">
        <f t="shared" si="0"/>
        <v>892</v>
      </c>
      <c r="K39" s="159">
        <f t="shared" si="2"/>
        <v>27.013930950938825</v>
      </c>
      <c r="L39" s="170"/>
      <c r="M39" s="118"/>
      <c r="N39" s="125"/>
      <c r="O39" s="126"/>
    </row>
    <row r="40" spans="1:15" x14ac:dyDescent="0.2">
      <c r="A40" s="43" t="s">
        <v>19</v>
      </c>
      <c r="B40" s="69">
        <v>604</v>
      </c>
      <c r="C40" s="276">
        <v>0</v>
      </c>
      <c r="D40" s="139">
        <v>0</v>
      </c>
      <c r="E40" s="139">
        <v>0</v>
      </c>
      <c r="F40" s="74">
        <v>0</v>
      </c>
      <c r="G40" s="100"/>
      <c r="H40" s="101"/>
      <c r="I40" s="100"/>
      <c r="J40" s="150">
        <f t="shared" si="0"/>
        <v>0</v>
      </c>
      <c r="K40" s="159" t="str">
        <f t="shared" si="2"/>
        <v>x</v>
      </c>
      <c r="L40" s="170"/>
      <c r="M40" s="118"/>
      <c r="N40" s="125"/>
      <c r="O40" s="126"/>
    </row>
    <row r="41" spans="1:15" x14ac:dyDescent="0.2">
      <c r="A41" s="43" t="s">
        <v>18</v>
      </c>
      <c r="B41" s="69" t="s">
        <v>17</v>
      </c>
      <c r="C41" s="276">
        <v>39034</v>
      </c>
      <c r="D41" s="139">
        <v>39927</v>
      </c>
      <c r="E41" s="139">
        <v>36608</v>
      </c>
      <c r="F41" s="74">
        <v>9463</v>
      </c>
      <c r="G41" s="100"/>
      <c r="H41" s="101"/>
      <c r="I41" s="100"/>
      <c r="J41" s="150">
        <f t="shared" si="0"/>
        <v>9463</v>
      </c>
      <c r="K41" s="159">
        <f t="shared" si="2"/>
        <v>25.849541083916083</v>
      </c>
      <c r="L41" s="170"/>
      <c r="M41" s="118"/>
      <c r="N41" s="125"/>
      <c r="O41" s="126"/>
    </row>
    <row r="42" spans="1:15" ht="13.5" thickBot="1" x14ac:dyDescent="0.25">
      <c r="A42" s="40" t="s">
        <v>7</v>
      </c>
      <c r="B42" s="75" t="s">
        <v>16</v>
      </c>
      <c r="C42" s="4">
        <v>765</v>
      </c>
      <c r="D42" s="140">
        <v>813</v>
      </c>
      <c r="E42" s="140">
        <v>813</v>
      </c>
      <c r="F42" s="76">
        <v>258</v>
      </c>
      <c r="G42" s="95"/>
      <c r="H42" s="102"/>
      <c r="I42" s="100"/>
      <c r="J42" s="151">
        <f t="shared" si="0"/>
        <v>258</v>
      </c>
      <c r="K42" s="160">
        <f t="shared" si="2"/>
        <v>31.73431734317343</v>
      </c>
      <c r="L42" s="170"/>
      <c r="M42" s="115"/>
      <c r="N42" s="131"/>
      <c r="O42" s="132"/>
    </row>
    <row r="43" spans="1:15" ht="13.5" thickBot="1" x14ac:dyDescent="0.25">
      <c r="A43" s="44" t="s">
        <v>15</v>
      </c>
      <c r="B43" s="78" t="s">
        <v>4</v>
      </c>
      <c r="C43" s="79">
        <f t="shared" ref="C43:I43" si="4">SUM(C38:C42)</f>
        <v>42846</v>
      </c>
      <c r="D43" s="79">
        <f t="shared" si="4"/>
        <v>44042</v>
      </c>
      <c r="E43" s="79">
        <f t="shared" si="4"/>
        <v>40723</v>
      </c>
      <c r="F43" s="8">
        <f t="shared" si="4"/>
        <v>10613</v>
      </c>
      <c r="G43" s="111">
        <f t="shared" si="4"/>
        <v>0</v>
      </c>
      <c r="H43" s="23">
        <f t="shared" si="4"/>
        <v>0</v>
      </c>
      <c r="I43" s="112">
        <f t="shared" si="4"/>
        <v>0</v>
      </c>
      <c r="J43" s="79">
        <f t="shared" si="0"/>
        <v>10613</v>
      </c>
      <c r="K43" s="163">
        <f t="shared" si="2"/>
        <v>26.061439481374158</v>
      </c>
      <c r="L43" s="170"/>
      <c r="M43" s="133">
        <f>SUM(M38:M42)</f>
        <v>0</v>
      </c>
      <c r="N43" s="134">
        <f>SUM(N38:N42)</f>
        <v>0</v>
      </c>
      <c r="O43" s="133">
        <f>SUM(O38:O42)</f>
        <v>0</v>
      </c>
    </row>
    <row r="44" spans="1:15" ht="5.25" customHeight="1" thickBot="1" x14ac:dyDescent="0.25">
      <c r="A44" s="40"/>
      <c r="B44" s="84"/>
      <c r="C44" s="4"/>
      <c r="D44" s="85"/>
      <c r="E44" s="85"/>
      <c r="F44" s="86"/>
      <c r="G44" s="28"/>
      <c r="H44" s="56"/>
      <c r="I44" s="28"/>
      <c r="J44" s="152"/>
      <c r="K44" s="162"/>
      <c r="L44" s="170"/>
      <c r="M44" s="87"/>
      <c r="N44" s="88"/>
      <c r="O44" s="88"/>
    </row>
    <row r="45" spans="1:15" ht="13.5" thickBot="1" x14ac:dyDescent="0.25">
      <c r="A45" s="89" t="s">
        <v>14</v>
      </c>
      <c r="B45" s="78" t="s">
        <v>4</v>
      </c>
      <c r="C45" s="8">
        <f t="shared" ref="C45:I45" si="5">C43-C41</f>
        <v>3812</v>
      </c>
      <c r="D45" s="79">
        <f t="shared" si="5"/>
        <v>4115</v>
      </c>
      <c r="E45" s="79">
        <f t="shared" si="5"/>
        <v>4115</v>
      </c>
      <c r="F45" s="8">
        <f t="shared" si="5"/>
        <v>1150</v>
      </c>
      <c r="G45" s="80">
        <f t="shared" si="5"/>
        <v>0</v>
      </c>
      <c r="H45" s="8">
        <f t="shared" si="5"/>
        <v>0</v>
      </c>
      <c r="I45" s="80">
        <f t="shared" si="5"/>
        <v>0</v>
      </c>
      <c r="J45" s="90">
        <f t="shared" si="0"/>
        <v>1150</v>
      </c>
      <c r="K45" s="158">
        <f t="shared" si="2"/>
        <v>27.946537059538272</v>
      </c>
      <c r="L45" s="170"/>
      <c r="M45" s="82">
        <f>M43-M41</f>
        <v>0</v>
      </c>
      <c r="N45" s="81">
        <f>N43-N41</f>
        <v>0</v>
      </c>
      <c r="O45" s="82">
        <f>O43-O41</f>
        <v>0</v>
      </c>
    </row>
    <row r="46" spans="1:15" ht="13.5" thickBot="1" x14ac:dyDescent="0.25">
      <c r="A46" s="44" t="s">
        <v>13</v>
      </c>
      <c r="B46" s="78" t="s">
        <v>4</v>
      </c>
      <c r="C46" s="8">
        <f t="shared" ref="C46:I46" si="6">C43-C37</f>
        <v>1470</v>
      </c>
      <c r="D46" s="79">
        <f t="shared" si="6"/>
        <v>0</v>
      </c>
      <c r="E46" s="79">
        <f t="shared" si="6"/>
        <v>0</v>
      </c>
      <c r="F46" s="8">
        <f t="shared" si="6"/>
        <v>-233</v>
      </c>
      <c r="G46" s="80">
        <f t="shared" si="6"/>
        <v>0</v>
      </c>
      <c r="H46" s="8">
        <f t="shared" si="6"/>
        <v>0</v>
      </c>
      <c r="I46" s="80">
        <f t="shared" si="6"/>
        <v>0</v>
      </c>
      <c r="J46" s="90">
        <f t="shared" si="0"/>
        <v>-233</v>
      </c>
      <c r="K46" s="158" t="str">
        <f t="shared" si="2"/>
        <v>x</v>
      </c>
      <c r="L46" s="170"/>
      <c r="M46" s="82">
        <f>M43-M37</f>
        <v>0</v>
      </c>
      <c r="N46" s="81">
        <f>N43-N37</f>
        <v>0</v>
      </c>
      <c r="O46" s="82">
        <f>O43-O37</f>
        <v>0</v>
      </c>
    </row>
    <row r="47" spans="1:15" ht="13.5" thickBot="1" x14ac:dyDescent="0.25">
      <c r="A47" s="91" t="s">
        <v>12</v>
      </c>
      <c r="B47" s="92" t="s">
        <v>4</v>
      </c>
      <c r="C47" s="8">
        <f t="shared" ref="C47:I47" si="7">C46-C41</f>
        <v>-37564</v>
      </c>
      <c r="D47" s="79">
        <f t="shared" si="7"/>
        <v>-39927</v>
      </c>
      <c r="E47" s="79">
        <f t="shared" si="7"/>
        <v>-36608</v>
      </c>
      <c r="F47" s="8">
        <f t="shared" si="7"/>
        <v>-9696</v>
      </c>
      <c r="G47" s="80">
        <f t="shared" si="7"/>
        <v>0</v>
      </c>
      <c r="H47" s="8">
        <f t="shared" si="7"/>
        <v>0</v>
      </c>
      <c r="I47" s="80">
        <f t="shared" si="7"/>
        <v>0</v>
      </c>
      <c r="J47" s="79">
        <f t="shared" si="0"/>
        <v>-9696</v>
      </c>
      <c r="K47" s="158">
        <f t="shared" si="2"/>
        <v>26.486013986013983</v>
      </c>
      <c r="L47" s="170"/>
      <c r="M47" s="82">
        <f>M46-M41</f>
        <v>0</v>
      </c>
      <c r="N47" s="81">
        <f>N46-N41</f>
        <v>0</v>
      </c>
      <c r="O47" s="82">
        <f>O46-O41</f>
        <v>0</v>
      </c>
    </row>
    <row r="50" spans="1:10" ht="14.25" x14ac:dyDescent="0.2">
      <c r="A50" s="46" t="s">
        <v>11</v>
      </c>
    </row>
    <row r="51" spans="1:10" ht="14.25" x14ac:dyDescent="0.2">
      <c r="A51" s="47" t="s">
        <v>10</v>
      </c>
    </row>
    <row r="52" spans="1:10" ht="14.25" x14ac:dyDescent="0.2">
      <c r="A52" s="48" t="s">
        <v>9</v>
      </c>
    </row>
    <row r="53" spans="1:10" s="19" customFormat="1" ht="14.25" x14ac:dyDescent="0.2">
      <c r="A53" s="48" t="s">
        <v>62</v>
      </c>
      <c r="B53" s="20"/>
      <c r="E53" s="21"/>
      <c r="F53" s="21"/>
      <c r="G53" s="21"/>
      <c r="H53" s="21"/>
      <c r="I53" s="21"/>
      <c r="J53" s="21"/>
    </row>
    <row r="54" spans="1:10" x14ac:dyDescent="0.2">
      <c r="A54" s="34" t="s">
        <v>129</v>
      </c>
    </row>
    <row r="56" spans="1:10" x14ac:dyDescent="0.2">
      <c r="A56" s="34" t="s">
        <v>130</v>
      </c>
    </row>
    <row r="58" spans="1:10" x14ac:dyDescent="0.2">
      <c r="A58" s="34" t="s">
        <v>131</v>
      </c>
    </row>
  </sheetData>
  <mergeCells count="3">
    <mergeCell ref="A1:O1"/>
    <mergeCell ref="C7:O7"/>
    <mergeCell ref="F9:I9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R1" sqref="R1"/>
    </sheetView>
  </sheetViews>
  <sheetFormatPr defaultColWidth="8.7109375" defaultRowHeight="12.75" x14ac:dyDescent="0.2"/>
  <cols>
    <col min="1" max="1" width="37.7109375" style="34" customWidth="1"/>
    <col min="2" max="2" width="13.140625" style="3" customWidth="1"/>
    <col min="3" max="4" width="11.5703125" style="1" customWidth="1"/>
    <col min="5" max="5" width="11.5703125" style="2" customWidth="1"/>
    <col min="6" max="6" width="11.42578125" style="2" customWidth="1"/>
    <col min="7" max="7" width="9.85546875" style="2" customWidth="1"/>
    <col min="8" max="8" width="9.140625" style="2" customWidth="1"/>
    <col min="9" max="9" width="9.28515625" style="2" customWidth="1"/>
    <col min="10" max="10" width="9.140625" style="2" customWidth="1"/>
    <col min="11" max="11" width="12" style="1" customWidth="1"/>
    <col min="12" max="12" width="8.7109375" style="1"/>
    <col min="13" max="13" width="11.85546875" style="1" customWidth="1"/>
    <col min="14" max="14" width="12.5703125" style="1" customWidth="1"/>
    <col min="15" max="15" width="11.85546875" style="1" customWidth="1"/>
    <col min="16" max="16" width="12" style="1" customWidth="1"/>
    <col min="17" max="16384" width="8.7109375" style="1"/>
  </cols>
  <sheetData>
    <row r="1" spans="1:16" ht="24" customHeight="1" x14ac:dyDescent="0.35">
      <c r="A1" s="171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"/>
    </row>
    <row r="2" spans="1:16" x14ac:dyDescent="0.2">
      <c r="O2" s="18"/>
    </row>
    <row r="3" spans="1:16" ht="18.75" x14ac:dyDescent="0.3">
      <c r="A3" s="35" t="s">
        <v>71</v>
      </c>
      <c r="F3" s="15"/>
      <c r="G3" s="15"/>
    </row>
    <row r="4" spans="1:16" ht="21.75" customHeight="1" x14ac:dyDescent="0.25">
      <c r="A4" s="36"/>
      <c r="F4" s="15"/>
      <c r="G4" s="15"/>
    </row>
    <row r="5" spans="1:16" x14ac:dyDescent="0.2">
      <c r="A5" s="37"/>
      <c r="F5" s="15"/>
      <c r="G5" s="15"/>
    </row>
    <row r="6" spans="1:16" ht="6" customHeight="1" thickBot="1" x14ac:dyDescent="0.25">
      <c r="F6" s="15"/>
      <c r="G6" s="15"/>
    </row>
    <row r="7" spans="1:16" ht="32.25" customHeight="1" thickBot="1" x14ac:dyDescent="0.3">
      <c r="A7" s="297" t="s">
        <v>132</v>
      </c>
      <c r="B7" s="298" t="s">
        <v>133</v>
      </c>
      <c r="C7" s="184" t="s">
        <v>134</v>
      </c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6"/>
    </row>
    <row r="8" spans="1:16" ht="23.25" customHeight="1" thickBot="1" x14ac:dyDescent="0.25">
      <c r="A8" s="37" t="s">
        <v>60</v>
      </c>
      <c r="F8" s="15"/>
      <c r="G8" s="15"/>
    </row>
    <row r="9" spans="1:16" ht="13.5" thickBot="1" x14ac:dyDescent="0.25">
      <c r="A9" s="49"/>
      <c r="B9" s="50"/>
      <c r="C9" s="93" t="s">
        <v>3</v>
      </c>
      <c r="D9" s="143" t="s">
        <v>59</v>
      </c>
      <c r="E9" s="144" t="s">
        <v>58</v>
      </c>
      <c r="F9" s="173" t="s">
        <v>57</v>
      </c>
      <c r="G9" s="174"/>
      <c r="H9" s="174"/>
      <c r="I9" s="175"/>
      <c r="J9" s="14" t="s">
        <v>70</v>
      </c>
      <c r="K9" s="13" t="s">
        <v>56</v>
      </c>
      <c r="M9" s="50" t="s">
        <v>54</v>
      </c>
      <c r="N9" s="50" t="s">
        <v>55</v>
      </c>
      <c r="O9" s="50" t="s">
        <v>54</v>
      </c>
    </row>
    <row r="10" spans="1:16" ht="13.5" thickBot="1" x14ac:dyDescent="0.25">
      <c r="A10" s="39" t="s">
        <v>53</v>
      </c>
      <c r="B10" s="51" t="s">
        <v>52</v>
      </c>
      <c r="C10" s="94" t="s">
        <v>69</v>
      </c>
      <c r="D10" s="145">
        <v>2025</v>
      </c>
      <c r="E10" s="146">
        <v>2025</v>
      </c>
      <c r="F10" s="12" t="s">
        <v>51</v>
      </c>
      <c r="G10" s="52" t="s">
        <v>50</v>
      </c>
      <c r="H10" s="52" t="s">
        <v>49</v>
      </c>
      <c r="I10" s="53" t="s">
        <v>48</v>
      </c>
      <c r="J10" s="11" t="s">
        <v>8</v>
      </c>
      <c r="K10" s="10" t="s">
        <v>47</v>
      </c>
      <c r="M10" s="54" t="s">
        <v>65</v>
      </c>
      <c r="N10" s="51" t="s">
        <v>66</v>
      </c>
      <c r="O10" s="51" t="s">
        <v>46</v>
      </c>
    </row>
    <row r="11" spans="1:16" x14ac:dyDescent="0.2">
      <c r="A11" s="40" t="s">
        <v>45</v>
      </c>
      <c r="B11" s="55"/>
      <c r="C11" s="22">
        <v>98</v>
      </c>
      <c r="D11" s="141">
        <v>100</v>
      </c>
      <c r="E11" s="141">
        <v>100</v>
      </c>
      <c r="F11" s="9">
        <v>97</v>
      </c>
      <c r="G11" s="95"/>
      <c r="H11" s="96"/>
      <c r="I11" s="97"/>
      <c r="J11" s="153" t="s">
        <v>4</v>
      </c>
      <c r="K11" s="157" t="s">
        <v>4</v>
      </c>
      <c r="L11" s="170"/>
      <c r="M11" s="113"/>
      <c r="N11" s="114"/>
      <c r="O11" s="114"/>
    </row>
    <row r="12" spans="1:16" ht="13.5" thickBot="1" x14ac:dyDescent="0.25">
      <c r="A12" s="41" t="s">
        <v>44</v>
      </c>
      <c r="B12" s="58"/>
      <c r="C12" s="26">
        <v>90</v>
      </c>
      <c r="D12" s="142">
        <v>92</v>
      </c>
      <c r="E12" s="142">
        <v>92</v>
      </c>
      <c r="F12" s="27">
        <v>92</v>
      </c>
      <c r="G12" s="98"/>
      <c r="H12" s="99"/>
      <c r="I12" s="98"/>
      <c r="J12" s="154"/>
      <c r="K12" s="77" t="s">
        <v>4</v>
      </c>
      <c r="L12" s="170"/>
      <c r="M12" s="115"/>
      <c r="N12" s="116"/>
      <c r="O12" s="116"/>
    </row>
    <row r="13" spans="1:16" x14ac:dyDescent="0.2">
      <c r="A13" s="42" t="s">
        <v>63</v>
      </c>
      <c r="B13" s="59"/>
      <c r="C13" s="276">
        <v>33667</v>
      </c>
      <c r="D13" s="147" t="s">
        <v>4</v>
      </c>
      <c r="E13" s="147" t="s">
        <v>4</v>
      </c>
      <c r="F13" s="30">
        <v>34062</v>
      </c>
      <c r="G13" s="100"/>
      <c r="H13" s="101"/>
      <c r="I13" s="100"/>
      <c r="J13" s="150" t="s">
        <v>4</v>
      </c>
      <c r="K13" s="6" t="s">
        <v>4</v>
      </c>
      <c r="L13" s="170"/>
      <c r="M13" s="113"/>
      <c r="N13" s="117"/>
      <c r="O13" s="117"/>
    </row>
    <row r="14" spans="1:16" x14ac:dyDescent="0.2">
      <c r="A14" s="43" t="s">
        <v>64</v>
      </c>
      <c r="B14" s="59"/>
      <c r="C14" s="276">
        <v>30898</v>
      </c>
      <c r="D14" s="148" t="s">
        <v>4</v>
      </c>
      <c r="E14" s="148" t="s">
        <v>4</v>
      </c>
      <c r="F14" s="31">
        <v>31372</v>
      </c>
      <c r="G14" s="100"/>
      <c r="H14" s="101"/>
      <c r="I14" s="100"/>
      <c r="J14" s="150" t="s">
        <v>4</v>
      </c>
      <c r="K14" s="6" t="s">
        <v>4</v>
      </c>
      <c r="L14" s="170"/>
      <c r="M14" s="118"/>
      <c r="N14" s="117"/>
      <c r="O14" s="117"/>
    </row>
    <row r="15" spans="1:16" x14ac:dyDescent="0.2">
      <c r="A15" s="43" t="s">
        <v>43</v>
      </c>
      <c r="B15" s="59" t="s">
        <v>42</v>
      </c>
      <c r="C15" s="276">
        <v>226</v>
      </c>
      <c r="D15" s="148" t="s">
        <v>4</v>
      </c>
      <c r="E15" s="148" t="s">
        <v>4</v>
      </c>
      <c r="F15" s="31">
        <v>301</v>
      </c>
      <c r="G15" s="100"/>
      <c r="H15" s="101"/>
      <c r="I15" s="100"/>
      <c r="J15" s="150" t="s">
        <v>4</v>
      </c>
      <c r="K15" s="6" t="s">
        <v>4</v>
      </c>
      <c r="L15" s="170"/>
      <c r="M15" s="118"/>
      <c r="N15" s="117"/>
      <c r="O15" s="117"/>
    </row>
    <row r="16" spans="1:16" x14ac:dyDescent="0.2">
      <c r="A16" s="43" t="s">
        <v>41</v>
      </c>
      <c r="B16" s="59" t="s">
        <v>4</v>
      </c>
      <c r="C16" s="276">
        <v>7536</v>
      </c>
      <c r="D16" s="148" t="s">
        <v>4</v>
      </c>
      <c r="E16" s="148" t="s">
        <v>4</v>
      </c>
      <c r="F16" s="31"/>
      <c r="G16" s="100"/>
      <c r="H16" s="101"/>
      <c r="I16" s="100"/>
      <c r="J16" s="150" t="s">
        <v>4</v>
      </c>
      <c r="K16" s="6" t="s">
        <v>4</v>
      </c>
      <c r="L16" s="170"/>
      <c r="M16" s="118"/>
      <c r="N16" s="117"/>
      <c r="O16" s="117"/>
    </row>
    <row r="17" spans="1:15" ht="13.5" thickBot="1" x14ac:dyDescent="0.25">
      <c r="A17" s="40" t="s">
        <v>40</v>
      </c>
      <c r="B17" s="60" t="s">
        <v>39</v>
      </c>
      <c r="C17" s="4">
        <v>11747</v>
      </c>
      <c r="D17" s="149" t="s">
        <v>4</v>
      </c>
      <c r="E17" s="149" t="s">
        <v>4</v>
      </c>
      <c r="F17" s="32">
        <v>16120</v>
      </c>
      <c r="G17" s="95"/>
      <c r="H17" s="102"/>
      <c r="I17" s="103"/>
      <c r="J17" s="155" t="s">
        <v>4</v>
      </c>
      <c r="K17" s="7" t="s">
        <v>4</v>
      </c>
      <c r="L17" s="170"/>
      <c r="M17" s="119"/>
      <c r="N17" s="120"/>
      <c r="O17" s="120"/>
    </row>
    <row r="18" spans="1:15" ht="13.5" thickBot="1" x14ac:dyDescent="0.25">
      <c r="A18" s="44" t="s">
        <v>38</v>
      </c>
      <c r="B18" s="29"/>
      <c r="C18" s="61">
        <f>C13-C14+C15+C16+C17</f>
        <v>22278</v>
      </c>
      <c r="D18" s="61" t="s">
        <v>4</v>
      </c>
      <c r="E18" s="61" t="s">
        <v>4</v>
      </c>
      <c r="F18" s="23">
        <f>F13-F14+F15+F16+F17</f>
        <v>19111</v>
      </c>
      <c r="G18" s="24"/>
      <c r="H18" s="62"/>
      <c r="I18" s="63"/>
      <c r="J18" s="79" t="s">
        <v>4</v>
      </c>
      <c r="K18" s="8" t="s">
        <v>4</v>
      </c>
      <c r="L18" s="170"/>
      <c r="M18" s="64"/>
      <c r="N18" s="25"/>
      <c r="O18" s="25"/>
    </row>
    <row r="19" spans="1:15" x14ac:dyDescent="0.2">
      <c r="A19" s="40" t="s">
        <v>67</v>
      </c>
      <c r="B19" s="65" t="s">
        <v>68</v>
      </c>
      <c r="C19" s="28">
        <v>2765</v>
      </c>
      <c r="D19" s="147" t="s">
        <v>4</v>
      </c>
      <c r="E19" s="147" t="s">
        <v>4</v>
      </c>
      <c r="F19" s="32">
        <v>2686</v>
      </c>
      <c r="G19" s="95"/>
      <c r="H19" s="104"/>
      <c r="I19" s="105"/>
      <c r="J19" s="155" t="s">
        <v>4</v>
      </c>
      <c r="K19" s="7" t="s">
        <v>4</v>
      </c>
      <c r="L19" s="170"/>
      <c r="M19" s="121"/>
      <c r="N19" s="120"/>
      <c r="O19" s="120"/>
    </row>
    <row r="20" spans="1:15" x14ac:dyDescent="0.2">
      <c r="A20" s="43" t="s">
        <v>37</v>
      </c>
      <c r="B20" s="59" t="s">
        <v>36</v>
      </c>
      <c r="C20" s="277">
        <v>2075</v>
      </c>
      <c r="D20" s="148" t="s">
        <v>4</v>
      </c>
      <c r="E20" s="148" t="s">
        <v>4</v>
      </c>
      <c r="F20" s="31">
        <v>1917</v>
      </c>
      <c r="G20" s="100"/>
      <c r="H20" s="101"/>
      <c r="I20" s="100"/>
      <c r="J20" s="150" t="s">
        <v>4</v>
      </c>
      <c r="K20" s="6" t="s">
        <v>4</v>
      </c>
      <c r="L20" s="170"/>
      <c r="M20" s="118"/>
      <c r="N20" s="117"/>
      <c r="O20" s="117"/>
    </row>
    <row r="21" spans="1:15" x14ac:dyDescent="0.2">
      <c r="A21" s="43" t="s">
        <v>35</v>
      </c>
      <c r="B21" s="59" t="s">
        <v>4</v>
      </c>
      <c r="C21" s="277">
        <v>5529</v>
      </c>
      <c r="D21" s="148" t="s">
        <v>4</v>
      </c>
      <c r="E21" s="148" t="s">
        <v>4</v>
      </c>
      <c r="F21" s="31">
        <v>200</v>
      </c>
      <c r="G21" s="100"/>
      <c r="H21" s="101"/>
      <c r="I21" s="100"/>
      <c r="J21" s="150" t="s">
        <v>4</v>
      </c>
      <c r="K21" s="6" t="s">
        <v>4</v>
      </c>
      <c r="L21" s="170"/>
      <c r="M21" s="118"/>
      <c r="N21" s="117"/>
      <c r="O21" s="117"/>
    </row>
    <row r="22" spans="1:15" x14ac:dyDescent="0.2">
      <c r="A22" s="43" t="s">
        <v>34</v>
      </c>
      <c r="B22" s="59" t="s">
        <v>4</v>
      </c>
      <c r="C22" s="277">
        <v>11877</v>
      </c>
      <c r="D22" s="148" t="s">
        <v>4</v>
      </c>
      <c r="E22" s="148" t="s">
        <v>4</v>
      </c>
      <c r="F22" s="31">
        <v>0</v>
      </c>
      <c r="G22" s="100"/>
      <c r="H22" s="101"/>
      <c r="I22" s="100"/>
      <c r="J22" s="150" t="s">
        <v>4</v>
      </c>
      <c r="K22" s="6" t="s">
        <v>4</v>
      </c>
      <c r="L22" s="170"/>
      <c r="M22" s="118"/>
      <c r="N22" s="117"/>
      <c r="O22" s="117"/>
    </row>
    <row r="23" spans="1:15" ht="13.5" thickBot="1" x14ac:dyDescent="0.25">
      <c r="A23" s="41" t="s">
        <v>33</v>
      </c>
      <c r="B23" s="66" t="s">
        <v>4</v>
      </c>
      <c r="C23" s="277">
        <v>0</v>
      </c>
      <c r="D23" s="149" t="s">
        <v>4</v>
      </c>
      <c r="E23" s="149" t="s">
        <v>4</v>
      </c>
      <c r="F23" s="33">
        <v>0</v>
      </c>
      <c r="G23" s="103"/>
      <c r="H23" s="102"/>
      <c r="I23" s="103"/>
      <c r="J23" s="156" t="s">
        <v>4</v>
      </c>
      <c r="K23" s="5" t="s">
        <v>4</v>
      </c>
      <c r="L23" s="170"/>
      <c r="M23" s="115"/>
      <c r="N23" s="122"/>
      <c r="O23" s="122"/>
    </row>
    <row r="24" spans="1:15" x14ac:dyDescent="0.2">
      <c r="A24" s="45" t="s">
        <v>32</v>
      </c>
      <c r="B24" s="67" t="s">
        <v>4</v>
      </c>
      <c r="C24" s="278">
        <v>74304</v>
      </c>
      <c r="D24" s="135">
        <v>71224</v>
      </c>
      <c r="E24" s="135">
        <v>71224</v>
      </c>
      <c r="F24" s="68">
        <v>24838</v>
      </c>
      <c r="G24" s="106"/>
      <c r="H24" s="107"/>
      <c r="I24" s="106"/>
      <c r="J24" s="90">
        <f t="shared" ref="J24:J47" si="0">SUM(F24:I24)</f>
        <v>24838</v>
      </c>
      <c r="K24" s="158">
        <f>IF(E24=0,"x",(J24/E24*100))</f>
        <v>34.873076491070428</v>
      </c>
      <c r="L24" s="170"/>
      <c r="M24" s="113"/>
      <c r="N24" s="123"/>
      <c r="O24" s="124"/>
    </row>
    <row r="25" spans="1:15" x14ac:dyDescent="0.2">
      <c r="A25" s="43" t="s">
        <v>31</v>
      </c>
      <c r="B25" s="69" t="s">
        <v>4</v>
      </c>
      <c r="C25" s="276">
        <v>0</v>
      </c>
      <c r="D25" s="136">
        <v>0</v>
      </c>
      <c r="E25" s="136">
        <v>0</v>
      </c>
      <c r="F25" s="70">
        <v>0</v>
      </c>
      <c r="G25" s="100"/>
      <c r="H25" s="101"/>
      <c r="I25" s="100"/>
      <c r="J25" s="150">
        <f t="shared" si="0"/>
        <v>0</v>
      </c>
      <c r="K25" s="159" t="str">
        <f>IF(E25=0,"x",(J25/E25)*100)</f>
        <v>x</v>
      </c>
      <c r="L25" s="170"/>
      <c r="M25" s="118"/>
      <c r="N25" s="125"/>
      <c r="O25" s="126"/>
    </row>
    <row r="26" spans="1:15" ht="13.5" thickBot="1" x14ac:dyDescent="0.25">
      <c r="A26" s="41" t="s">
        <v>30</v>
      </c>
      <c r="B26" s="71">
        <v>672</v>
      </c>
      <c r="C26" s="279">
        <v>8733</v>
      </c>
      <c r="D26" s="137">
        <v>8747</v>
      </c>
      <c r="E26" s="137">
        <v>8747</v>
      </c>
      <c r="F26" s="72">
        <v>2462</v>
      </c>
      <c r="G26" s="108"/>
      <c r="H26" s="109"/>
      <c r="I26" s="110"/>
      <c r="J26" s="151">
        <f t="shared" si="0"/>
        <v>2462</v>
      </c>
      <c r="K26" s="160">
        <f t="shared" ref="K26" si="1">IF(E26=0,"x",(J26/E26*100))</f>
        <v>28.146793186235282</v>
      </c>
      <c r="L26" s="170"/>
      <c r="M26" s="119"/>
      <c r="N26" s="127"/>
      <c r="O26" s="128"/>
    </row>
    <row r="27" spans="1:15" x14ac:dyDescent="0.2">
      <c r="A27" s="42" t="s">
        <v>6</v>
      </c>
      <c r="B27" s="67">
        <v>501</v>
      </c>
      <c r="C27" s="276">
        <v>5559</v>
      </c>
      <c r="D27" s="138">
        <v>5800</v>
      </c>
      <c r="E27" s="138">
        <v>5800</v>
      </c>
      <c r="F27" s="73">
        <v>1300</v>
      </c>
      <c r="G27" s="105"/>
      <c r="H27" s="104"/>
      <c r="I27" s="105"/>
      <c r="J27" s="90">
        <f t="shared" si="0"/>
        <v>1300</v>
      </c>
      <c r="K27" s="163">
        <f t="shared" ref="K27:K47" si="2">IF(E27=0,"x",(J27/E27)*100)</f>
        <v>22.413793103448278</v>
      </c>
      <c r="L27" s="170"/>
      <c r="M27" s="121"/>
      <c r="N27" s="129"/>
      <c r="O27" s="130"/>
    </row>
    <row r="28" spans="1:15" x14ac:dyDescent="0.2">
      <c r="A28" s="43" t="s">
        <v>29</v>
      </c>
      <c r="B28" s="69">
        <v>502</v>
      </c>
      <c r="C28" s="276">
        <v>2278</v>
      </c>
      <c r="D28" s="139">
        <v>2950</v>
      </c>
      <c r="E28" s="139">
        <v>2950</v>
      </c>
      <c r="F28" s="74">
        <v>1054</v>
      </c>
      <c r="G28" s="100"/>
      <c r="H28" s="101"/>
      <c r="I28" s="100"/>
      <c r="J28" s="150">
        <f t="shared" si="0"/>
        <v>1054</v>
      </c>
      <c r="K28" s="159">
        <f t="shared" si="2"/>
        <v>35.728813559322035</v>
      </c>
      <c r="L28" s="170"/>
      <c r="M28" s="118"/>
      <c r="N28" s="125"/>
      <c r="O28" s="126"/>
    </row>
    <row r="29" spans="1:15" x14ac:dyDescent="0.2">
      <c r="A29" s="43" t="s">
        <v>5</v>
      </c>
      <c r="B29" s="69">
        <v>504</v>
      </c>
      <c r="C29" s="276">
        <v>0</v>
      </c>
      <c r="D29" s="139">
        <v>0</v>
      </c>
      <c r="E29" s="139">
        <v>0</v>
      </c>
      <c r="F29" s="74">
        <v>0</v>
      </c>
      <c r="G29" s="100"/>
      <c r="H29" s="101"/>
      <c r="I29" s="100"/>
      <c r="J29" s="150">
        <f t="shared" si="0"/>
        <v>0</v>
      </c>
      <c r="K29" s="159" t="str">
        <f t="shared" si="2"/>
        <v>x</v>
      </c>
      <c r="L29" s="170"/>
      <c r="M29" s="118"/>
      <c r="N29" s="125"/>
      <c r="O29" s="126"/>
    </row>
    <row r="30" spans="1:15" x14ac:dyDescent="0.2">
      <c r="A30" s="43" t="s">
        <v>0</v>
      </c>
      <c r="B30" s="69">
        <v>511</v>
      </c>
      <c r="C30" s="276">
        <v>825</v>
      </c>
      <c r="D30" s="139">
        <v>1200</v>
      </c>
      <c r="E30" s="139">
        <v>1200</v>
      </c>
      <c r="F30" s="74">
        <v>301</v>
      </c>
      <c r="G30" s="100"/>
      <c r="H30" s="101"/>
      <c r="I30" s="100"/>
      <c r="J30" s="150">
        <f t="shared" si="0"/>
        <v>301</v>
      </c>
      <c r="K30" s="159">
        <f t="shared" si="2"/>
        <v>25.083333333333336</v>
      </c>
      <c r="L30" s="170"/>
      <c r="M30" s="118"/>
      <c r="N30" s="125"/>
      <c r="O30" s="126"/>
    </row>
    <row r="31" spans="1:15" x14ac:dyDescent="0.2">
      <c r="A31" s="43" t="s">
        <v>1</v>
      </c>
      <c r="B31" s="69">
        <v>518</v>
      </c>
      <c r="C31" s="276">
        <v>3935</v>
      </c>
      <c r="D31" s="139">
        <v>2850</v>
      </c>
      <c r="E31" s="139">
        <v>2850</v>
      </c>
      <c r="F31" s="74">
        <v>706</v>
      </c>
      <c r="G31" s="100"/>
      <c r="H31" s="101"/>
      <c r="I31" s="100"/>
      <c r="J31" s="150">
        <f t="shared" si="0"/>
        <v>706</v>
      </c>
      <c r="K31" s="159">
        <f t="shared" si="2"/>
        <v>24.771929824561404</v>
      </c>
      <c r="L31" s="170"/>
      <c r="M31" s="118"/>
      <c r="N31" s="125"/>
      <c r="O31" s="126"/>
    </row>
    <row r="32" spans="1:15" x14ac:dyDescent="0.2">
      <c r="A32" s="43" t="s">
        <v>28</v>
      </c>
      <c r="B32" s="69">
        <v>521</v>
      </c>
      <c r="C32" s="276">
        <v>48798</v>
      </c>
      <c r="D32" s="139">
        <v>46720</v>
      </c>
      <c r="E32" s="139">
        <v>46720</v>
      </c>
      <c r="F32" s="74">
        <v>11377</v>
      </c>
      <c r="G32" s="100"/>
      <c r="H32" s="101"/>
      <c r="I32" s="100"/>
      <c r="J32" s="150">
        <f t="shared" si="0"/>
        <v>11377</v>
      </c>
      <c r="K32" s="159">
        <f t="shared" si="2"/>
        <v>24.351455479452056</v>
      </c>
      <c r="L32" s="170"/>
      <c r="M32" s="118"/>
      <c r="N32" s="125"/>
      <c r="O32" s="126"/>
    </row>
    <row r="33" spans="1:15" x14ac:dyDescent="0.2">
      <c r="A33" s="43" t="s">
        <v>27</v>
      </c>
      <c r="B33" s="69" t="s">
        <v>26</v>
      </c>
      <c r="C33" s="276">
        <v>17767</v>
      </c>
      <c r="D33" s="139">
        <v>16150</v>
      </c>
      <c r="E33" s="139">
        <v>16150</v>
      </c>
      <c r="F33" s="74">
        <v>3950</v>
      </c>
      <c r="G33" s="100"/>
      <c r="H33" s="101"/>
      <c r="I33" s="100"/>
      <c r="J33" s="150">
        <f t="shared" si="0"/>
        <v>3950</v>
      </c>
      <c r="K33" s="159">
        <f t="shared" si="2"/>
        <v>24.458204334365323</v>
      </c>
      <c r="L33" s="170"/>
      <c r="M33" s="118"/>
      <c r="N33" s="125"/>
      <c r="O33" s="126"/>
    </row>
    <row r="34" spans="1:15" x14ac:dyDescent="0.2">
      <c r="A34" s="43" t="s">
        <v>25</v>
      </c>
      <c r="B34" s="69">
        <v>557</v>
      </c>
      <c r="C34" s="276">
        <v>0</v>
      </c>
      <c r="D34" s="139">
        <v>0</v>
      </c>
      <c r="E34" s="139">
        <v>0</v>
      </c>
      <c r="F34" s="74">
        <v>0</v>
      </c>
      <c r="G34" s="100"/>
      <c r="H34" s="101"/>
      <c r="I34" s="100"/>
      <c r="J34" s="150">
        <f t="shared" si="0"/>
        <v>0</v>
      </c>
      <c r="K34" s="159" t="str">
        <f t="shared" si="2"/>
        <v>x</v>
      </c>
      <c r="L34" s="170"/>
      <c r="M34" s="118"/>
      <c r="N34" s="125"/>
      <c r="O34" s="126"/>
    </row>
    <row r="35" spans="1:15" x14ac:dyDescent="0.2">
      <c r="A35" s="43" t="s">
        <v>2</v>
      </c>
      <c r="B35" s="69">
        <v>551</v>
      </c>
      <c r="C35" s="276">
        <v>243</v>
      </c>
      <c r="D35" s="139">
        <v>247</v>
      </c>
      <c r="E35" s="139">
        <v>247</v>
      </c>
      <c r="F35" s="74">
        <v>79</v>
      </c>
      <c r="G35" s="100"/>
      <c r="H35" s="101"/>
      <c r="I35" s="100"/>
      <c r="J35" s="150">
        <f t="shared" si="0"/>
        <v>79</v>
      </c>
      <c r="K35" s="159">
        <f t="shared" si="2"/>
        <v>31.983805668016196</v>
      </c>
      <c r="L35" s="170"/>
      <c r="M35" s="118"/>
      <c r="N35" s="125"/>
      <c r="O35" s="126"/>
    </row>
    <row r="36" spans="1:15" ht="13.5" thickBot="1" x14ac:dyDescent="0.25">
      <c r="A36" s="40" t="s">
        <v>24</v>
      </c>
      <c r="B36" s="75" t="s">
        <v>23</v>
      </c>
      <c r="C36" s="280">
        <v>645</v>
      </c>
      <c r="D36" s="140">
        <v>1210</v>
      </c>
      <c r="E36" s="140">
        <v>1210</v>
      </c>
      <c r="F36" s="76">
        <v>444</v>
      </c>
      <c r="G36" s="95"/>
      <c r="H36" s="102"/>
      <c r="I36" s="100"/>
      <c r="J36" s="151">
        <f t="shared" si="0"/>
        <v>444</v>
      </c>
      <c r="K36" s="160">
        <f t="shared" si="2"/>
        <v>36.694214876033058</v>
      </c>
      <c r="L36" s="170"/>
      <c r="M36" s="115"/>
      <c r="N36" s="131"/>
      <c r="O36" s="132"/>
    </row>
    <row r="37" spans="1:15" ht="13.5" thickBot="1" x14ac:dyDescent="0.25">
      <c r="A37" s="44" t="s">
        <v>22</v>
      </c>
      <c r="B37" s="78"/>
      <c r="C37" s="79">
        <f t="shared" ref="C37:I37" si="3">SUM(C27:C36)</f>
        <v>80050</v>
      </c>
      <c r="D37" s="79">
        <f t="shared" si="3"/>
        <v>77127</v>
      </c>
      <c r="E37" s="79">
        <f t="shared" si="3"/>
        <v>77127</v>
      </c>
      <c r="F37" s="8">
        <f t="shared" si="3"/>
        <v>19211</v>
      </c>
      <c r="G37" s="111">
        <f t="shared" si="3"/>
        <v>0</v>
      </c>
      <c r="H37" s="23">
        <f t="shared" si="3"/>
        <v>0</v>
      </c>
      <c r="I37" s="111">
        <f t="shared" si="3"/>
        <v>0</v>
      </c>
      <c r="J37" s="79">
        <f t="shared" si="0"/>
        <v>19211</v>
      </c>
      <c r="K37" s="161">
        <f t="shared" si="2"/>
        <v>24.908268181052033</v>
      </c>
      <c r="L37" s="170"/>
      <c r="M37" s="133">
        <f>SUM(M27:M36)</f>
        <v>0</v>
      </c>
      <c r="N37" s="134">
        <f>SUM(N27:N36)</f>
        <v>0</v>
      </c>
      <c r="O37" s="133">
        <f>SUM(O27:O36)</f>
        <v>0</v>
      </c>
    </row>
    <row r="38" spans="1:15" x14ac:dyDescent="0.2">
      <c r="A38" s="42" t="s">
        <v>21</v>
      </c>
      <c r="B38" s="67">
        <v>601</v>
      </c>
      <c r="C38" s="281">
        <v>0</v>
      </c>
      <c r="D38" s="138">
        <v>0</v>
      </c>
      <c r="E38" s="138">
        <v>0</v>
      </c>
      <c r="F38" s="83">
        <v>0</v>
      </c>
      <c r="G38" s="105"/>
      <c r="H38" s="104"/>
      <c r="I38" s="100"/>
      <c r="J38" s="90">
        <f t="shared" si="0"/>
        <v>0</v>
      </c>
      <c r="K38" s="158" t="str">
        <f t="shared" si="2"/>
        <v>x</v>
      </c>
      <c r="L38" s="170"/>
      <c r="M38" s="121"/>
      <c r="N38" s="129"/>
      <c r="O38" s="130"/>
    </row>
    <row r="39" spans="1:15" x14ac:dyDescent="0.2">
      <c r="A39" s="43" t="s">
        <v>20</v>
      </c>
      <c r="B39" s="69">
        <v>602</v>
      </c>
      <c r="C39" s="276">
        <v>4733</v>
      </c>
      <c r="D39" s="139">
        <v>4700</v>
      </c>
      <c r="E39" s="139">
        <v>4700</v>
      </c>
      <c r="F39" s="74">
        <v>1343</v>
      </c>
      <c r="G39" s="100"/>
      <c r="H39" s="101"/>
      <c r="I39" s="100"/>
      <c r="J39" s="150">
        <f t="shared" si="0"/>
        <v>1343</v>
      </c>
      <c r="K39" s="159">
        <f t="shared" si="2"/>
        <v>28.574468085106382</v>
      </c>
      <c r="L39" s="170"/>
      <c r="M39" s="118"/>
      <c r="N39" s="125"/>
      <c r="O39" s="126"/>
    </row>
    <row r="40" spans="1:15" x14ac:dyDescent="0.2">
      <c r="A40" s="43" t="s">
        <v>19</v>
      </c>
      <c r="B40" s="69">
        <v>604</v>
      </c>
      <c r="C40" s="276">
        <v>0</v>
      </c>
      <c r="D40" s="139">
        <v>0</v>
      </c>
      <c r="E40" s="139">
        <v>0</v>
      </c>
      <c r="F40" s="74">
        <v>0</v>
      </c>
      <c r="G40" s="100"/>
      <c r="H40" s="101"/>
      <c r="I40" s="100"/>
      <c r="J40" s="150">
        <f t="shared" si="0"/>
        <v>0</v>
      </c>
      <c r="K40" s="159" t="str">
        <f t="shared" si="2"/>
        <v>x</v>
      </c>
      <c r="L40" s="170"/>
      <c r="M40" s="118"/>
      <c r="N40" s="125"/>
      <c r="O40" s="126"/>
    </row>
    <row r="41" spans="1:15" x14ac:dyDescent="0.2">
      <c r="A41" s="43" t="s">
        <v>18</v>
      </c>
      <c r="B41" s="69" t="s">
        <v>17</v>
      </c>
      <c r="C41" s="276">
        <v>74304</v>
      </c>
      <c r="D41" s="139">
        <v>71224</v>
      </c>
      <c r="E41" s="139">
        <v>71224</v>
      </c>
      <c r="F41" s="74">
        <v>17458</v>
      </c>
      <c r="G41" s="100"/>
      <c r="H41" s="101"/>
      <c r="I41" s="100"/>
      <c r="J41" s="150">
        <f t="shared" si="0"/>
        <v>17458</v>
      </c>
      <c r="K41" s="159">
        <f t="shared" si="2"/>
        <v>24.511400651465799</v>
      </c>
      <c r="L41" s="170"/>
      <c r="M41" s="118"/>
      <c r="N41" s="125"/>
      <c r="O41" s="126"/>
    </row>
    <row r="42" spans="1:15" ht="13.5" thickBot="1" x14ac:dyDescent="0.25">
      <c r="A42" s="40" t="s">
        <v>7</v>
      </c>
      <c r="B42" s="75" t="s">
        <v>16</v>
      </c>
      <c r="C42" s="4">
        <v>1046</v>
      </c>
      <c r="D42" s="140">
        <v>1203</v>
      </c>
      <c r="E42" s="140">
        <v>1203</v>
      </c>
      <c r="F42" s="76">
        <v>421</v>
      </c>
      <c r="G42" s="95"/>
      <c r="H42" s="102"/>
      <c r="I42" s="100"/>
      <c r="J42" s="151">
        <f t="shared" si="0"/>
        <v>421</v>
      </c>
      <c r="K42" s="160">
        <f t="shared" si="2"/>
        <v>34.995843724023274</v>
      </c>
      <c r="L42" s="170"/>
      <c r="M42" s="115"/>
      <c r="N42" s="131"/>
      <c r="O42" s="132"/>
    </row>
    <row r="43" spans="1:15" ht="13.5" thickBot="1" x14ac:dyDescent="0.25">
      <c r="A43" s="44" t="s">
        <v>15</v>
      </c>
      <c r="B43" s="78" t="s">
        <v>4</v>
      </c>
      <c r="C43" s="79">
        <f t="shared" ref="C43:I43" si="4">SUM(C38:C42)</f>
        <v>80083</v>
      </c>
      <c r="D43" s="79">
        <f t="shared" si="4"/>
        <v>77127</v>
      </c>
      <c r="E43" s="79">
        <f t="shared" si="4"/>
        <v>77127</v>
      </c>
      <c r="F43" s="8">
        <f t="shared" si="4"/>
        <v>19222</v>
      </c>
      <c r="G43" s="111">
        <f t="shared" si="4"/>
        <v>0</v>
      </c>
      <c r="H43" s="23">
        <f t="shared" si="4"/>
        <v>0</v>
      </c>
      <c r="I43" s="112">
        <f t="shared" si="4"/>
        <v>0</v>
      </c>
      <c r="J43" s="79">
        <f t="shared" si="0"/>
        <v>19222</v>
      </c>
      <c r="K43" s="163">
        <f t="shared" si="2"/>
        <v>24.922530371983871</v>
      </c>
      <c r="L43" s="170"/>
      <c r="M43" s="133">
        <f>SUM(M38:M42)</f>
        <v>0</v>
      </c>
      <c r="N43" s="134">
        <f>SUM(N38:N42)</f>
        <v>0</v>
      </c>
      <c r="O43" s="133">
        <f>SUM(O38:O42)</f>
        <v>0</v>
      </c>
    </row>
    <row r="44" spans="1:15" ht="5.25" customHeight="1" thickBot="1" x14ac:dyDescent="0.25">
      <c r="A44" s="40"/>
      <c r="B44" s="84"/>
      <c r="C44" s="4"/>
      <c r="D44" s="85"/>
      <c r="E44" s="85"/>
      <c r="F44" s="86"/>
      <c r="G44" s="28"/>
      <c r="H44" s="56"/>
      <c r="I44" s="28"/>
      <c r="J44" s="152"/>
      <c r="K44" s="162"/>
      <c r="L44" s="170"/>
      <c r="M44" s="87"/>
      <c r="N44" s="88"/>
      <c r="O44" s="88"/>
    </row>
    <row r="45" spans="1:15" ht="13.5" thickBot="1" x14ac:dyDescent="0.25">
      <c r="A45" s="89" t="s">
        <v>14</v>
      </c>
      <c r="B45" s="78" t="s">
        <v>4</v>
      </c>
      <c r="C45" s="8">
        <f t="shared" ref="C45:I45" si="5">C43-C41</f>
        <v>5779</v>
      </c>
      <c r="D45" s="79">
        <f t="shared" si="5"/>
        <v>5903</v>
      </c>
      <c r="E45" s="79">
        <f t="shared" si="5"/>
        <v>5903</v>
      </c>
      <c r="F45" s="8">
        <f t="shared" si="5"/>
        <v>1764</v>
      </c>
      <c r="G45" s="80">
        <f t="shared" si="5"/>
        <v>0</v>
      </c>
      <c r="H45" s="8">
        <f t="shared" si="5"/>
        <v>0</v>
      </c>
      <c r="I45" s="80">
        <f t="shared" si="5"/>
        <v>0</v>
      </c>
      <c r="J45" s="90">
        <f t="shared" si="0"/>
        <v>1764</v>
      </c>
      <c r="K45" s="158">
        <f t="shared" si="2"/>
        <v>29.883110282906994</v>
      </c>
      <c r="L45" s="170"/>
      <c r="M45" s="82">
        <f>M43-M41</f>
        <v>0</v>
      </c>
      <c r="N45" s="81">
        <f>N43-N41</f>
        <v>0</v>
      </c>
      <c r="O45" s="82">
        <f>O43-O41</f>
        <v>0</v>
      </c>
    </row>
    <row r="46" spans="1:15" ht="13.5" thickBot="1" x14ac:dyDescent="0.25">
      <c r="A46" s="44" t="s">
        <v>13</v>
      </c>
      <c r="B46" s="78" t="s">
        <v>4</v>
      </c>
      <c r="C46" s="8">
        <f t="shared" ref="C46:I46" si="6">C43-C37</f>
        <v>33</v>
      </c>
      <c r="D46" s="79">
        <f t="shared" si="6"/>
        <v>0</v>
      </c>
      <c r="E46" s="79">
        <f t="shared" si="6"/>
        <v>0</v>
      </c>
      <c r="F46" s="8">
        <f t="shared" si="6"/>
        <v>11</v>
      </c>
      <c r="G46" s="80">
        <f t="shared" si="6"/>
        <v>0</v>
      </c>
      <c r="H46" s="8">
        <f t="shared" si="6"/>
        <v>0</v>
      </c>
      <c r="I46" s="80">
        <f t="shared" si="6"/>
        <v>0</v>
      </c>
      <c r="J46" s="90">
        <f t="shared" si="0"/>
        <v>11</v>
      </c>
      <c r="K46" s="158" t="str">
        <f t="shared" si="2"/>
        <v>x</v>
      </c>
      <c r="L46" s="170"/>
      <c r="M46" s="82">
        <f>M43-M37</f>
        <v>0</v>
      </c>
      <c r="N46" s="81">
        <f>N43-N37</f>
        <v>0</v>
      </c>
      <c r="O46" s="82">
        <f>O43-O37</f>
        <v>0</v>
      </c>
    </row>
    <row r="47" spans="1:15" ht="13.5" thickBot="1" x14ac:dyDescent="0.25">
      <c r="A47" s="91" t="s">
        <v>12</v>
      </c>
      <c r="B47" s="92" t="s">
        <v>4</v>
      </c>
      <c r="C47" s="8">
        <f t="shared" ref="C47:I47" si="7">C46-C41</f>
        <v>-74271</v>
      </c>
      <c r="D47" s="79">
        <f t="shared" si="7"/>
        <v>-71224</v>
      </c>
      <c r="E47" s="79">
        <f t="shared" si="7"/>
        <v>-71224</v>
      </c>
      <c r="F47" s="8">
        <f t="shared" si="7"/>
        <v>-17447</v>
      </c>
      <c r="G47" s="80">
        <f t="shared" si="7"/>
        <v>0</v>
      </c>
      <c r="H47" s="8">
        <f t="shared" si="7"/>
        <v>0</v>
      </c>
      <c r="I47" s="80">
        <f t="shared" si="7"/>
        <v>0</v>
      </c>
      <c r="J47" s="79">
        <f t="shared" si="0"/>
        <v>-17447</v>
      </c>
      <c r="K47" s="158">
        <f t="shared" si="2"/>
        <v>24.495956419184544</v>
      </c>
      <c r="L47" s="170"/>
      <c r="M47" s="82">
        <f>M46-M41</f>
        <v>0</v>
      </c>
      <c r="N47" s="81">
        <f>N46-N41</f>
        <v>0</v>
      </c>
      <c r="O47" s="82">
        <f>O46-O41</f>
        <v>0</v>
      </c>
    </row>
    <row r="50" spans="1:10" ht="14.25" x14ac:dyDescent="0.2">
      <c r="A50" s="46" t="s">
        <v>11</v>
      </c>
    </row>
    <row r="51" spans="1:10" ht="14.25" x14ac:dyDescent="0.2">
      <c r="A51" s="47" t="s">
        <v>10</v>
      </c>
    </row>
    <row r="52" spans="1:10" ht="14.25" x14ac:dyDescent="0.2">
      <c r="A52" s="48" t="s">
        <v>9</v>
      </c>
    </row>
    <row r="53" spans="1:10" s="19" customFormat="1" ht="14.25" x14ac:dyDescent="0.2">
      <c r="A53" s="48" t="s">
        <v>62</v>
      </c>
      <c r="B53" s="20"/>
      <c r="E53" s="21"/>
      <c r="F53" s="21"/>
      <c r="G53" s="21"/>
      <c r="H53" s="21"/>
      <c r="I53" s="21"/>
      <c r="J53" s="21"/>
    </row>
    <row r="56" spans="1:10" x14ac:dyDescent="0.2">
      <c r="A56" s="34" t="s">
        <v>135</v>
      </c>
    </row>
    <row r="58" spans="1:10" x14ac:dyDescent="0.2">
      <c r="A58" s="34" t="s">
        <v>136</v>
      </c>
    </row>
  </sheetData>
  <mergeCells count="3">
    <mergeCell ref="A1:O1"/>
    <mergeCell ref="C7:O7"/>
    <mergeCell ref="F9:I9"/>
  </mergeCell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workbookViewId="0">
      <selection activeCell="S1" sqref="S1"/>
    </sheetView>
  </sheetViews>
  <sheetFormatPr defaultColWidth="8.7109375" defaultRowHeight="12.75" x14ac:dyDescent="0.2"/>
  <cols>
    <col min="1" max="1" width="37.7109375" style="34" customWidth="1"/>
    <col min="2" max="2" width="7.28515625" style="3" customWidth="1"/>
    <col min="3" max="4" width="11.5703125" style="1" customWidth="1"/>
    <col min="5" max="5" width="11.5703125" style="2" customWidth="1"/>
    <col min="6" max="6" width="11.42578125" style="2" customWidth="1"/>
    <col min="7" max="7" width="9.85546875" style="2" customWidth="1"/>
    <col min="8" max="8" width="9.140625" style="2" customWidth="1"/>
    <col min="9" max="9" width="9.28515625" style="2" customWidth="1"/>
    <col min="10" max="10" width="9.140625" style="2" customWidth="1"/>
    <col min="11" max="11" width="12" style="1" customWidth="1"/>
    <col min="12" max="12" width="8.7109375" style="1"/>
    <col min="13" max="13" width="11.85546875" style="1" customWidth="1"/>
    <col min="14" max="14" width="12.5703125" style="1" customWidth="1"/>
    <col min="15" max="15" width="11.85546875" style="1" customWidth="1"/>
    <col min="16" max="16" width="12" style="1" customWidth="1"/>
    <col min="17" max="16384" width="8.7109375" style="1"/>
  </cols>
  <sheetData>
    <row r="1" spans="1:15" x14ac:dyDescent="0.2">
      <c r="O1" s="18"/>
    </row>
    <row r="2" spans="1:15" ht="18.75" x14ac:dyDescent="0.3">
      <c r="A2" s="35" t="s">
        <v>71</v>
      </c>
      <c r="F2" s="15"/>
      <c r="G2" s="15"/>
    </row>
    <row r="3" spans="1:15" ht="21.75" customHeight="1" x14ac:dyDescent="0.25">
      <c r="A3" s="36"/>
      <c r="F3" s="15"/>
      <c r="G3" s="15"/>
    </row>
    <row r="4" spans="1:15" x14ac:dyDescent="0.2">
      <c r="A4" s="37"/>
      <c r="F4" s="15"/>
      <c r="G4" s="15"/>
    </row>
    <row r="5" spans="1:15" ht="6" customHeight="1" thickBot="1" x14ac:dyDescent="0.25">
      <c r="F5" s="15"/>
      <c r="G5" s="15"/>
    </row>
    <row r="6" spans="1:15" ht="24.75" customHeight="1" thickBot="1" x14ac:dyDescent="0.3">
      <c r="A6" s="38" t="s">
        <v>61</v>
      </c>
      <c r="B6" s="16"/>
      <c r="C6" s="176" t="s">
        <v>137</v>
      </c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8"/>
    </row>
    <row r="7" spans="1:15" ht="23.25" customHeight="1" thickBot="1" x14ac:dyDescent="0.25">
      <c r="A7" s="37" t="s">
        <v>60</v>
      </c>
      <c r="F7" s="15"/>
      <c r="G7" s="15"/>
    </row>
    <row r="8" spans="1:15" ht="13.5" thickBot="1" x14ac:dyDescent="0.25">
      <c r="A8" s="49"/>
      <c r="B8" s="50"/>
      <c r="C8" s="93" t="s">
        <v>3</v>
      </c>
      <c r="D8" s="143" t="s">
        <v>59</v>
      </c>
      <c r="E8" s="144" t="s">
        <v>58</v>
      </c>
      <c r="F8" s="173" t="s">
        <v>57</v>
      </c>
      <c r="G8" s="174"/>
      <c r="H8" s="174"/>
      <c r="I8" s="175"/>
      <c r="J8" s="14" t="s">
        <v>70</v>
      </c>
      <c r="K8" s="13" t="s">
        <v>56</v>
      </c>
      <c r="M8" s="50" t="s">
        <v>54</v>
      </c>
      <c r="N8" s="50" t="s">
        <v>55</v>
      </c>
      <c r="O8" s="50" t="s">
        <v>54</v>
      </c>
    </row>
    <row r="9" spans="1:15" ht="13.5" thickBot="1" x14ac:dyDescent="0.25">
      <c r="A9" s="39" t="s">
        <v>53</v>
      </c>
      <c r="B9" s="51" t="s">
        <v>52</v>
      </c>
      <c r="C9" s="94" t="s">
        <v>69</v>
      </c>
      <c r="D9" s="145">
        <v>2025</v>
      </c>
      <c r="E9" s="146">
        <v>2025</v>
      </c>
      <c r="F9" s="12" t="s">
        <v>51</v>
      </c>
      <c r="G9" s="52" t="s">
        <v>50</v>
      </c>
      <c r="H9" s="52" t="s">
        <v>49</v>
      </c>
      <c r="I9" s="53" t="s">
        <v>48</v>
      </c>
      <c r="J9" s="11" t="s">
        <v>8</v>
      </c>
      <c r="K9" s="10" t="s">
        <v>47</v>
      </c>
      <c r="M9" s="54" t="s">
        <v>65</v>
      </c>
      <c r="N9" s="51" t="s">
        <v>66</v>
      </c>
      <c r="O9" s="51" t="s">
        <v>46</v>
      </c>
    </row>
    <row r="10" spans="1:15" x14ac:dyDescent="0.2">
      <c r="A10" s="40" t="s">
        <v>45</v>
      </c>
      <c r="B10" s="55"/>
      <c r="C10" s="294">
        <v>30</v>
      </c>
      <c r="D10" s="141">
        <v>28</v>
      </c>
      <c r="E10" s="141">
        <v>30</v>
      </c>
      <c r="F10" s="9">
        <v>30</v>
      </c>
      <c r="G10" s="95"/>
      <c r="H10" s="96"/>
      <c r="I10" s="97"/>
      <c r="J10" s="153" t="s">
        <v>4</v>
      </c>
      <c r="K10" s="157" t="s">
        <v>4</v>
      </c>
      <c r="L10" s="170"/>
      <c r="M10" s="113"/>
      <c r="N10" s="114"/>
      <c r="O10" s="114"/>
    </row>
    <row r="11" spans="1:15" ht="13.5" thickBot="1" x14ac:dyDescent="0.25">
      <c r="A11" s="41" t="s">
        <v>44</v>
      </c>
      <c r="B11" s="58"/>
      <c r="C11" s="295">
        <v>24.536100000000001</v>
      </c>
      <c r="D11" s="142">
        <v>23.18</v>
      </c>
      <c r="E11" s="142">
        <v>24.588799999999999</v>
      </c>
      <c r="F11" s="27">
        <v>24.59</v>
      </c>
      <c r="G11" s="98"/>
      <c r="H11" s="99"/>
      <c r="I11" s="98"/>
      <c r="J11" s="154"/>
      <c r="K11" s="77" t="s">
        <v>4</v>
      </c>
      <c r="L11" s="170"/>
      <c r="M11" s="115"/>
      <c r="N11" s="116"/>
      <c r="O11" s="116"/>
    </row>
    <row r="12" spans="1:15" x14ac:dyDescent="0.2">
      <c r="A12" s="42" t="s">
        <v>63</v>
      </c>
      <c r="B12" s="59"/>
      <c r="C12" s="164">
        <v>8212</v>
      </c>
      <c r="D12" s="147" t="s">
        <v>4</v>
      </c>
      <c r="E12" s="147" t="s">
        <v>4</v>
      </c>
      <c r="F12" s="30">
        <v>8245</v>
      </c>
      <c r="G12" s="100"/>
      <c r="H12" s="101"/>
      <c r="I12" s="100"/>
      <c r="J12" s="150" t="s">
        <v>4</v>
      </c>
      <c r="K12" s="6" t="s">
        <v>4</v>
      </c>
      <c r="L12" s="170"/>
      <c r="M12" s="113"/>
      <c r="N12" s="117"/>
      <c r="O12" s="117"/>
    </row>
    <row r="13" spans="1:15" x14ac:dyDescent="0.2">
      <c r="A13" s="43" t="s">
        <v>64</v>
      </c>
      <c r="B13" s="59"/>
      <c r="C13" s="164">
        <v>7016</v>
      </c>
      <c r="D13" s="148" t="s">
        <v>4</v>
      </c>
      <c r="E13" s="148" t="s">
        <v>4</v>
      </c>
      <c r="F13" s="31">
        <v>7111</v>
      </c>
      <c r="G13" s="100"/>
      <c r="H13" s="101"/>
      <c r="I13" s="100"/>
      <c r="J13" s="150" t="s">
        <v>4</v>
      </c>
      <c r="K13" s="6" t="s">
        <v>4</v>
      </c>
      <c r="L13" s="170"/>
      <c r="M13" s="118"/>
      <c r="N13" s="117"/>
      <c r="O13" s="117"/>
    </row>
    <row r="14" spans="1:15" x14ac:dyDescent="0.2">
      <c r="A14" s="43" t="s">
        <v>43</v>
      </c>
      <c r="B14" s="59" t="s">
        <v>42</v>
      </c>
      <c r="C14" s="164">
        <v>50</v>
      </c>
      <c r="D14" s="148" t="s">
        <v>4</v>
      </c>
      <c r="E14" s="148" t="s">
        <v>4</v>
      </c>
      <c r="F14" s="31">
        <v>64</v>
      </c>
      <c r="G14" s="100"/>
      <c r="H14" s="101"/>
      <c r="I14" s="100"/>
      <c r="J14" s="150" t="s">
        <v>4</v>
      </c>
      <c r="K14" s="6" t="s">
        <v>4</v>
      </c>
      <c r="L14" s="170"/>
      <c r="M14" s="118"/>
      <c r="N14" s="117"/>
      <c r="O14" s="117"/>
    </row>
    <row r="15" spans="1:15" x14ac:dyDescent="0.2">
      <c r="A15" s="43" t="s">
        <v>41</v>
      </c>
      <c r="B15" s="59" t="s">
        <v>4</v>
      </c>
      <c r="C15" s="164">
        <v>644</v>
      </c>
      <c r="D15" s="148" t="s">
        <v>4</v>
      </c>
      <c r="E15" s="148" t="s">
        <v>4</v>
      </c>
      <c r="F15" s="31">
        <v>6029</v>
      </c>
      <c r="G15" s="100"/>
      <c r="H15" s="101"/>
      <c r="I15" s="100"/>
      <c r="J15" s="150" t="s">
        <v>4</v>
      </c>
      <c r="K15" s="6" t="s">
        <v>4</v>
      </c>
      <c r="L15" s="170"/>
      <c r="M15" s="118"/>
      <c r="N15" s="117"/>
      <c r="O15" s="117"/>
    </row>
    <row r="16" spans="1:15" ht="13.5" thickBot="1" x14ac:dyDescent="0.25">
      <c r="A16" s="40" t="s">
        <v>40</v>
      </c>
      <c r="B16" s="60" t="s">
        <v>39</v>
      </c>
      <c r="C16" s="165">
        <v>3006</v>
      </c>
      <c r="D16" s="149" t="s">
        <v>4</v>
      </c>
      <c r="E16" s="149" t="s">
        <v>4</v>
      </c>
      <c r="F16" s="32">
        <v>4476</v>
      </c>
      <c r="G16" s="95"/>
      <c r="H16" s="102"/>
      <c r="I16" s="103"/>
      <c r="J16" s="155" t="s">
        <v>4</v>
      </c>
      <c r="K16" s="7" t="s">
        <v>4</v>
      </c>
      <c r="L16" s="170"/>
      <c r="M16" s="119"/>
      <c r="N16" s="120"/>
      <c r="O16" s="120"/>
    </row>
    <row r="17" spans="1:15" ht="13.5" thickBot="1" x14ac:dyDescent="0.25">
      <c r="A17" s="44" t="s">
        <v>38</v>
      </c>
      <c r="B17" s="29"/>
      <c r="C17" s="61">
        <f>C12-C13+C14+C15+C16</f>
        <v>4896</v>
      </c>
      <c r="D17" s="61" t="s">
        <v>4</v>
      </c>
      <c r="E17" s="61" t="s">
        <v>4</v>
      </c>
      <c r="F17" s="23">
        <f>F12-F13+F14+F15+F16</f>
        <v>11703</v>
      </c>
      <c r="G17" s="24"/>
      <c r="H17" s="62"/>
      <c r="I17" s="63"/>
      <c r="J17" s="79" t="s">
        <v>4</v>
      </c>
      <c r="K17" s="8" t="s">
        <v>4</v>
      </c>
      <c r="L17" s="170"/>
      <c r="M17" s="64"/>
      <c r="N17" s="25"/>
      <c r="O17" s="25"/>
    </row>
    <row r="18" spans="1:15" x14ac:dyDescent="0.2">
      <c r="A18" s="40" t="s">
        <v>67</v>
      </c>
      <c r="B18" s="65" t="s">
        <v>68</v>
      </c>
      <c r="C18" s="165">
        <v>1075</v>
      </c>
      <c r="D18" s="147" t="s">
        <v>4</v>
      </c>
      <c r="E18" s="147" t="s">
        <v>4</v>
      </c>
      <c r="F18" s="32">
        <v>1012</v>
      </c>
      <c r="G18" s="95"/>
      <c r="H18" s="104"/>
      <c r="I18" s="105"/>
      <c r="J18" s="155" t="s">
        <v>4</v>
      </c>
      <c r="K18" s="7" t="s">
        <v>4</v>
      </c>
      <c r="L18" s="170"/>
      <c r="M18" s="121"/>
      <c r="N18" s="120"/>
      <c r="O18" s="120"/>
    </row>
    <row r="19" spans="1:15" x14ac:dyDescent="0.2">
      <c r="A19" s="43" t="s">
        <v>37</v>
      </c>
      <c r="B19" s="59" t="s">
        <v>36</v>
      </c>
      <c r="C19" s="164">
        <v>1002</v>
      </c>
      <c r="D19" s="148" t="s">
        <v>4</v>
      </c>
      <c r="E19" s="148" t="s">
        <v>4</v>
      </c>
      <c r="F19" s="31">
        <v>566</v>
      </c>
      <c r="G19" s="100"/>
      <c r="H19" s="101"/>
      <c r="I19" s="100"/>
      <c r="J19" s="150" t="s">
        <v>4</v>
      </c>
      <c r="K19" s="6" t="s">
        <v>4</v>
      </c>
      <c r="L19" s="170"/>
      <c r="M19" s="118"/>
      <c r="N19" s="117"/>
      <c r="O19" s="117"/>
    </row>
    <row r="20" spans="1:15" x14ac:dyDescent="0.2">
      <c r="A20" s="43" t="s">
        <v>35</v>
      </c>
      <c r="B20" s="59" t="s">
        <v>4</v>
      </c>
      <c r="C20" s="164">
        <v>403</v>
      </c>
      <c r="D20" s="148" t="s">
        <v>4</v>
      </c>
      <c r="E20" s="148" t="s">
        <v>4</v>
      </c>
      <c r="F20" s="31">
        <v>945</v>
      </c>
      <c r="G20" s="100"/>
      <c r="H20" s="101"/>
      <c r="I20" s="100"/>
      <c r="J20" s="150" t="s">
        <v>4</v>
      </c>
      <c r="K20" s="6" t="s">
        <v>4</v>
      </c>
      <c r="L20" s="170"/>
      <c r="M20" s="118"/>
      <c r="N20" s="117"/>
      <c r="O20" s="117"/>
    </row>
    <row r="21" spans="1:15" x14ac:dyDescent="0.2">
      <c r="A21" s="43" t="s">
        <v>34</v>
      </c>
      <c r="B21" s="59" t="s">
        <v>4</v>
      </c>
      <c r="C21" s="164">
        <v>2416</v>
      </c>
      <c r="D21" s="148" t="s">
        <v>4</v>
      </c>
      <c r="E21" s="148" t="s">
        <v>4</v>
      </c>
      <c r="F21" s="31">
        <v>9222</v>
      </c>
      <c r="G21" s="100"/>
      <c r="H21" s="101"/>
      <c r="I21" s="100"/>
      <c r="J21" s="150" t="s">
        <v>4</v>
      </c>
      <c r="K21" s="6" t="s">
        <v>4</v>
      </c>
      <c r="L21" s="170"/>
      <c r="M21" s="118"/>
      <c r="N21" s="117"/>
      <c r="O21" s="117"/>
    </row>
    <row r="22" spans="1:15" ht="13.5" thickBot="1" x14ac:dyDescent="0.25">
      <c r="A22" s="41" t="s">
        <v>33</v>
      </c>
      <c r="B22" s="66" t="s">
        <v>4</v>
      </c>
      <c r="C22" s="166">
        <v>0</v>
      </c>
      <c r="D22" s="149" t="s">
        <v>4</v>
      </c>
      <c r="E22" s="149" t="s">
        <v>4</v>
      </c>
      <c r="F22" s="33">
        <v>0</v>
      </c>
      <c r="G22" s="103"/>
      <c r="H22" s="102"/>
      <c r="I22" s="103"/>
      <c r="J22" s="156" t="s">
        <v>4</v>
      </c>
      <c r="K22" s="5" t="s">
        <v>4</v>
      </c>
      <c r="L22" s="170"/>
      <c r="M22" s="115"/>
      <c r="N22" s="122"/>
      <c r="O22" s="122"/>
    </row>
    <row r="23" spans="1:15" x14ac:dyDescent="0.2">
      <c r="A23" s="45" t="s">
        <v>32</v>
      </c>
      <c r="B23" s="67" t="s">
        <v>4</v>
      </c>
      <c r="C23" s="167">
        <v>17947</v>
      </c>
      <c r="D23" s="135">
        <v>16181</v>
      </c>
      <c r="E23" s="135">
        <v>17560</v>
      </c>
      <c r="F23" s="68">
        <v>4239</v>
      </c>
      <c r="G23" s="106"/>
      <c r="H23" s="107"/>
      <c r="I23" s="106"/>
      <c r="J23" s="90">
        <f t="shared" ref="J23:J46" si="0">SUM(F23:I23)</f>
        <v>4239</v>
      </c>
      <c r="K23" s="158">
        <f>IF(E23=0,"x",(J23/E23*100))</f>
        <v>24.140091116173121</v>
      </c>
      <c r="L23" s="170"/>
      <c r="M23" s="113"/>
      <c r="N23" s="123"/>
      <c r="O23" s="124"/>
    </row>
    <row r="24" spans="1:15" x14ac:dyDescent="0.2">
      <c r="A24" s="43" t="s">
        <v>31</v>
      </c>
      <c r="B24" s="69" t="s">
        <v>4</v>
      </c>
      <c r="C24" s="31">
        <v>0</v>
      </c>
      <c r="D24" s="136">
        <v>0</v>
      </c>
      <c r="E24" s="136">
        <v>0</v>
      </c>
      <c r="F24" s="70">
        <v>0</v>
      </c>
      <c r="G24" s="100"/>
      <c r="H24" s="101"/>
      <c r="I24" s="100"/>
      <c r="J24" s="150">
        <f t="shared" si="0"/>
        <v>0</v>
      </c>
      <c r="K24" s="159" t="str">
        <f>IF(E24=0,"x",(J24/E24)*100)</f>
        <v>x</v>
      </c>
      <c r="L24" s="170"/>
      <c r="M24" s="118"/>
      <c r="N24" s="125"/>
      <c r="O24" s="126"/>
    </row>
    <row r="25" spans="1:15" ht="13.5" thickBot="1" x14ac:dyDescent="0.25">
      <c r="A25" s="41" t="s">
        <v>30</v>
      </c>
      <c r="B25" s="71">
        <v>672</v>
      </c>
      <c r="C25" s="168">
        <v>1943</v>
      </c>
      <c r="D25" s="137">
        <v>2181</v>
      </c>
      <c r="E25" s="137">
        <v>2181</v>
      </c>
      <c r="F25" s="72">
        <v>546</v>
      </c>
      <c r="G25" s="108"/>
      <c r="H25" s="109"/>
      <c r="I25" s="110"/>
      <c r="J25" s="151">
        <f t="shared" si="0"/>
        <v>546</v>
      </c>
      <c r="K25" s="160">
        <f t="shared" ref="K25" si="1">IF(E25=0,"x",(J25/E25*100))</f>
        <v>25.034387895460796</v>
      </c>
      <c r="L25" s="170"/>
      <c r="M25" s="119"/>
      <c r="N25" s="127"/>
      <c r="O25" s="128"/>
    </row>
    <row r="26" spans="1:15" x14ac:dyDescent="0.2">
      <c r="A26" s="42" t="s">
        <v>6</v>
      </c>
      <c r="B26" s="67">
        <v>501</v>
      </c>
      <c r="C26" s="30">
        <v>1612</v>
      </c>
      <c r="D26" s="138">
        <v>1400</v>
      </c>
      <c r="E26" s="138">
        <v>1400</v>
      </c>
      <c r="F26" s="73">
        <v>387</v>
      </c>
      <c r="G26" s="105"/>
      <c r="H26" s="104"/>
      <c r="I26" s="105"/>
      <c r="J26" s="90">
        <f t="shared" si="0"/>
        <v>387</v>
      </c>
      <c r="K26" s="163">
        <f t="shared" ref="K26:K46" si="2">IF(E26=0,"x",(J26/E26)*100)</f>
        <v>27.642857142857142</v>
      </c>
      <c r="L26" s="170"/>
      <c r="M26" s="121"/>
      <c r="N26" s="129"/>
      <c r="O26" s="130"/>
    </row>
    <row r="27" spans="1:15" x14ac:dyDescent="0.2">
      <c r="A27" s="43" t="s">
        <v>29</v>
      </c>
      <c r="B27" s="69">
        <v>502</v>
      </c>
      <c r="C27" s="31">
        <v>583</v>
      </c>
      <c r="D27" s="139">
        <v>692</v>
      </c>
      <c r="E27" s="139">
        <v>692</v>
      </c>
      <c r="F27" s="74">
        <v>149</v>
      </c>
      <c r="G27" s="100"/>
      <c r="H27" s="101"/>
      <c r="I27" s="100"/>
      <c r="J27" s="150">
        <f t="shared" si="0"/>
        <v>149</v>
      </c>
      <c r="K27" s="159">
        <f t="shared" si="2"/>
        <v>21.531791907514449</v>
      </c>
      <c r="L27" s="170"/>
      <c r="M27" s="118"/>
      <c r="N27" s="125"/>
      <c r="O27" s="126"/>
    </row>
    <row r="28" spans="1:15" x14ac:dyDescent="0.2">
      <c r="A28" s="43" t="s">
        <v>5</v>
      </c>
      <c r="B28" s="69">
        <v>504</v>
      </c>
      <c r="C28" s="31">
        <v>0</v>
      </c>
      <c r="D28" s="139">
        <v>0</v>
      </c>
      <c r="E28" s="139">
        <v>0</v>
      </c>
      <c r="F28" s="74">
        <v>0</v>
      </c>
      <c r="G28" s="100"/>
      <c r="H28" s="101"/>
      <c r="I28" s="100"/>
      <c r="J28" s="150">
        <f t="shared" si="0"/>
        <v>0</v>
      </c>
      <c r="K28" s="159" t="str">
        <f t="shared" si="2"/>
        <v>x</v>
      </c>
      <c r="L28" s="170"/>
      <c r="M28" s="118"/>
      <c r="N28" s="125"/>
      <c r="O28" s="126"/>
    </row>
    <row r="29" spans="1:15" x14ac:dyDescent="0.2">
      <c r="A29" s="43" t="s">
        <v>0</v>
      </c>
      <c r="B29" s="69">
        <v>511</v>
      </c>
      <c r="C29" s="31">
        <v>299</v>
      </c>
      <c r="D29" s="139">
        <v>550</v>
      </c>
      <c r="E29" s="139">
        <v>500</v>
      </c>
      <c r="F29" s="74">
        <v>25</v>
      </c>
      <c r="G29" s="100"/>
      <c r="H29" s="101"/>
      <c r="I29" s="100"/>
      <c r="J29" s="150">
        <f t="shared" si="0"/>
        <v>25</v>
      </c>
      <c r="K29" s="159">
        <f t="shared" si="2"/>
        <v>5</v>
      </c>
      <c r="L29" s="170"/>
      <c r="M29" s="118"/>
      <c r="N29" s="125"/>
      <c r="O29" s="126"/>
    </row>
    <row r="30" spans="1:15" x14ac:dyDescent="0.2">
      <c r="A30" s="43" t="s">
        <v>1</v>
      </c>
      <c r="B30" s="69">
        <v>518</v>
      </c>
      <c r="C30" s="31">
        <v>948</v>
      </c>
      <c r="D30" s="139">
        <v>776</v>
      </c>
      <c r="E30" s="139">
        <v>846</v>
      </c>
      <c r="F30" s="74">
        <v>277</v>
      </c>
      <c r="G30" s="100"/>
      <c r="H30" s="101"/>
      <c r="I30" s="100"/>
      <c r="J30" s="150">
        <f t="shared" si="0"/>
        <v>277</v>
      </c>
      <c r="K30" s="159">
        <f t="shared" si="2"/>
        <v>32.742316784869971</v>
      </c>
      <c r="L30" s="170"/>
      <c r="M30" s="118"/>
      <c r="N30" s="125"/>
      <c r="O30" s="126"/>
    </row>
    <row r="31" spans="1:15" x14ac:dyDescent="0.2">
      <c r="A31" s="43" t="s">
        <v>28</v>
      </c>
      <c r="B31" s="69">
        <v>521</v>
      </c>
      <c r="C31" s="31">
        <v>11796</v>
      </c>
      <c r="D31" s="139">
        <v>10240</v>
      </c>
      <c r="E31" s="139">
        <v>11450</v>
      </c>
      <c r="F31" s="74">
        <v>2765</v>
      </c>
      <c r="G31" s="100"/>
      <c r="H31" s="101"/>
      <c r="I31" s="100"/>
      <c r="J31" s="150">
        <f t="shared" si="0"/>
        <v>2765</v>
      </c>
      <c r="K31" s="159">
        <f t="shared" si="2"/>
        <v>24.148471615720524</v>
      </c>
      <c r="L31" s="170"/>
      <c r="M31" s="118"/>
      <c r="N31" s="125"/>
      <c r="O31" s="126"/>
    </row>
    <row r="32" spans="1:15" x14ac:dyDescent="0.2">
      <c r="A32" s="43" t="s">
        <v>27</v>
      </c>
      <c r="B32" s="69" t="s">
        <v>26</v>
      </c>
      <c r="C32" s="31">
        <v>4429</v>
      </c>
      <c r="D32" s="139">
        <v>3940</v>
      </c>
      <c r="E32" s="139">
        <v>4109</v>
      </c>
      <c r="F32" s="74">
        <v>982</v>
      </c>
      <c r="G32" s="100"/>
      <c r="H32" s="101"/>
      <c r="I32" s="100"/>
      <c r="J32" s="150">
        <f t="shared" si="0"/>
        <v>982</v>
      </c>
      <c r="K32" s="159">
        <f t="shared" si="2"/>
        <v>23.898758822097836</v>
      </c>
      <c r="L32" s="170"/>
      <c r="M32" s="118"/>
      <c r="N32" s="125"/>
      <c r="O32" s="126"/>
    </row>
    <row r="33" spans="1:15" x14ac:dyDescent="0.2">
      <c r="A33" s="43" t="s">
        <v>25</v>
      </c>
      <c r="B33" s="69">
        <v>557</v>
      </c>
      <c r="C33" s="31">
        <v>0</v>
      </c>
      <c r="D33" s="139">
        <v>0</v>
      </c>
      <c r="E33" s="139">
        <v>0</v>
      </c>
      <c r="F33" s="74">
        <v>0</v>
      </c>
      <c r="G33" s="100"/>
      <c r="H33" s="101"/>
      <c r="I33" s="100"/>
      <c r="J33" s="150">
        <f t="shared" si="0"/>
        <v>0</v>
      </c>
      <c r="K33" s="159" t="str">
        <f t="shared" si="2"/>
        <v>x</v>
      </c>
      <c r="L33" s="170"/>
      <c r="M33" s="118"/>
      <c r="N33" s="125"/>
      <c r="O33" s="126"/>
    </row>
    <row r="34" spans="1:15" x14ac:dyDescent="0.2">
      <c r="A34" s="43" t="s">
        <v>2</v>
      </c>
      <c r="B34" s="69">
        <v>551</v>
      </c>
      <c r="C34" s="31">
        <v>169</v>
      </c>
      <c r="D34" s="139">
        <v>248</v>
      </c>
      <c r="E34" s="139">
        <v>248</v>
      </c>
      <c r="F34" s="74">
        <v>63</v>
      </c>
      <c r="G34" s="100"/>
      <c r="H34" s="101"/>
      <c r="I34" s="100"/>
      <c r="J34" s="150">
        <f t="shared" si="0"/>
        <v>63</v>
      </c>
      <c r="K34" s="159">
        <f t="shared" si="2"/>
        <v>25.403225806451612</v>
      </c>
      <c r="L34" s="170"/>
      <c r="M34" s="118"/>
      <c r="N34" s="125"/>
      <c r="O34" s="126"/>
    </row>
    <row r="35" spans="1:15" ht="13.5" thickBot="1" x14ac:dyDescent="0.25">
      <c r="A35" s="40" t="s">
        <v>24</v>
      </c>
      <c r="B35" s="75" t="s">
        <v>23</v>
      </c>
      <c r="C35" s="33">
        <v>78</v>
      </c>
      <c r="D35" s="140">
        <v>233</v>
      </c>
      <c r="E35" s="140">
        <v>213</v>
      </c>
      <c r="F35" s="76">
        <v>44</v>
      </c>
      <c r="G35" s="95"/>
      <c r="H35" s="102"/>
      <c r="I35" s="100"/>
      <c r="J35" s="151">
        <f t="shared" si="0"/>
        <v>44</v>
      </c>
      <c r="K35" s="160">
        <f t="shared" si="2"/>
        <v>20.657276995305164</v>
      </c>
      <c r="L35" s="170"/>
      <c r="M35" s="115"/>
      <c r="N35" s="131"/>
      <c r="O35" s="132"/>
    </row>
    <row r="36" spans="1:15" ht="13.5" thickBot="1" x14ac:dyDescent="0.25">
      <c r="A36" s="44" t="s">
        <v>22</v>
      </c>
      <c r="B36" s="78"/>
      <c r="C36" s="79">
        <f t="shared" ref="C36:I36" si="3">SUM(C26:C35)</f>
        <v>19914</v>
      </c>
      <c r="D36" s="79">
        <f t="shared" si="3"/>
        <v>18079</v>
      </c>
      <c r="E36" s="79">
        <f t="shared" si="3"/>
        <v>19458</v>
      </c>
      <c r="F36" s="8">
        <f t="shared" si="3"/>
        <v>4692</v>
      </c>
      <c r="G36" s="111">
        <f t="shared" si="3"/>
        <v>0</v>
      </c>
      <c r="H36" s="23">
        <f t="shared" si="3"/>
        <v>0</v>
      </c>
      <c r="I36" s="111">
        <f t="shared" si="3"/>
        <v>0</v>
      </c>
      <c r="J36" s="79">
        <f t="shared" si="0"/>
        <v>4692</v>
      </c>
      <c r="K36" s="161">
        <f t="shared" si="2"/>
        <v>24.113475177304963</v>
      </c>
      <c r="L36" s="170"/>
      <c r="M36" s="133">
        <f>SUM(M26:M35)</f>
        <v>0</v>
      </c>
      <c r="N36" s="134">
        <f>SUM(N26:N35)</f>
        <v>0</v>
      </c>
      <c r="O36" s="133">
        <f>SUM(O26:O35)</f>
        <v>0</v>
      </c>
    </row>
    <row r="37" spans="1:15" x14ac:dyDescent="0.2">
      <c r="A37" s="42" t="s">
        <v>21</v>
      </c>
      <c r="B37" s="67">
        <v>601</v>
      </c>
      <c r="C37" s="30">
        <v>0</v>
      </c>
      <c r="D37" s="138">
        <v>0</v>
      </c>
      <c r="E37" s="138">
        <v>0</v>
      </c>
      <c r="F37" s="83">
        <v>0</v>
      </c>
      <c r="G37" s="105"/>
      <c r="H37" s="104"/>
      <c r="I37" s="100"/>
      <c r="J37" s="90">
        <f t="shared" si="0"/>
        <v>0</v>
      </c>
      <c r="K37" s="158" t="str">
        <f t="shared" si="2"/>
        <v>x</v>
      </c>
      <c r="L37" s="170"/>
      <c r="M37" s="121"/>
      <c r="N37" s="129"/>
      <c r="O37" s="130"/>
    </row>
    <row r="38" spans="1:15" x14ac:dyDescent="0.2">
      <c r="A38" s="43" t="s">
        <v>20</v>
      </c>
      <c r="B38" s="69">
        <v>602</v>
      </c>
      <c r="C38" s="31">
        <v>1113</v>
      </c>
      <c r="D38" s="139">
        <v>1000</v>
      </c>
      <c r="E38" s="139">
        <v>1000</v>
      </c>
      <c r="F38" s="74">
        <v>300</v>
      </c>
      <c r="G38" s="100"/>
      <c r="H38" s="101"/>
      <c r="I38" s="100"/>
      <c r="J38" s="150">
        <f t="shared" si="0"/>
        <v>300</v>
      </c>
      <c r="K38" s="159">
        <f t="shared" si="2"/>
        <v>30</v>
      </c>
      <c r="L38" s="170"/>
      <c r="M38" s="118"/>
      <c r="N38" s="125"/>
      <c r="O38" s="126"/>
    </row>
    <row r="39" spans="1:15" x14ac:dyDescent="0.2">
      <c r="A39" s="43" t="s">
        <v>19</v>
      </c>
      <c r="B39" s="69">
        <v>604</v>
      </c>
      <c r="C39" s="31">
        <v>0</v>
      </c>
      <c r="D39" s="139">
        <v>0</v>
      </c>
      <c r="E39" s="139">
        <v>0</v>
      </c>
      <c r="F39" s="74">
        <v>0</v>
      </c>
      <c r="G39" s="100"/>
      <c r="H39" s="101"/>
      <c r="I39" s="100"/>
      <c r="J39" s="150">
        <f t="shared" si="0"/>
        <v>0</v>
      </c>
      <c r="K39" s="159" t="str">
        <f t="shared" si="2"/>
        <v>x</v>
      </c>
      <c r="L39" s="170"/>
      <c r="M39" s="118"/>
      <c r="N39" s="125"/>
      <c r="O39" s="126"/>
    </row>
    <row r="40" spans="1:15" x14ac:dyDescent="0.2">
      <c r="A40" s="43" t="s">
        <v>18</v>
      </c>
      <c r="B40" s="69" t="s">
        <v>17</v>
      </c>
      <c r="C40" s="31">
        <v>17947</v>
      </c>
      <c r="D40" s="139">
        <v>16181</v>
      </c>
      <c r="E40" s="139">
        <v>17560</v>
      </c>
      <c r="F40" s="74">
        <v>4239</v>
      </c>
      <c r="G40" s="100"/>
      <c r="H40" s="101"/>
      <c r="I40" s="100"/>
      <c r="J40" s="150">
        <f t="shared" si="0"/>
        <v>4239</v>
      </c>
      <c r="K40" s="159">
        <f t="shared" si="2"/>
        <v>24.140091116173121</v>
      </c>
      <c r="L40" s="170"/>
      <c r="M40" s="118"/>
      <c r="N40" s="125"/>
      <c r="O40" s="126"/>
    </row>
    <row r="41" spans="1:15" ht="13.5" thickBot="1" x14ac:dyDescent="0.25">
      <c r="A41" s="40" t="s">
        <v>7</v>
      </c>
      <c r="B41" s="75" t="s">
        <v>16</v>
      </c>
      <c r="C41" s="33">
        <v>854</v>
      </c>
      <c r="D41" s="140">
        <v>898</v>
      </c>
      <c r="E41" s="140">
        <v>898</v>
      </c>
      <c r="F41" s="76">
        <v>111</v>
      </c>
      <c r="G41" s="95"/>
      <c r="H41" s="102"/>
      <c r="I41" s="100"/>
      <c r="J41" s="151">
        <f t="shared" si="0"/>
        <v>111</v>
      </c>
      <c r="K41" s="160">
        <f t="shared" si="2"/>
        <v>12.360801781737193</v>
      </c>
      <c r="L41" s="170"/>
      <c r="M41" s="115"/>
      <c r="N41" s="131"/>
      <c r="O41" s="132"/>
    </row>
    <row r="42" spans="1:15" ht="13.5" thickBot="1" x14ac:dyDescent="0.25">
      <c r="A42" s="44" t="s">
        <v>15</v>
      </c>
      <c r="B42" s="78" t="s">
        <v>4</v>
      </c>
      <c r="C42" s="79">
        <f t="shared" ref="C42:I42" si="4">SUM(C37:C41)</f>
        <v>19914</v>
      </c>
      <c r="D42" s="79">
        <f t="shared" si="4"/>
        <v>18079</v>
      </c>
      <c r="E42" s="79">
        <f t="shared" si="4"/>
        <v>19458</v>
      </c>
      <c r="F42" s="8">
        <f t="shared" si="4"/>
        <v>4650</v>
      </c>
      <c r="G42" s="111">
        <f t="shared" si="4"/>
        <v>0</v>
      </c>
      <c r="H42" s="23">
        <f t="shared" si="4"/>
        <v>0</v>
      </c>
      <c r="I42" s="112">
        <f t="shared" si="4"/>
        <v>0</v>
      </c>
      <c r="J42" s="79">
        <f t="shared" si="0"/>
        <v>4650</v>
      </c>
      <c r="K42" s="163">
        <f t="shared" si="2"/>
        <v>23.897625655257478</v>
      </c>
      <c r="L42" s="170"/>
      <c r="M42" s="133">
        <f>SUM(M37:M41)</f>
        <v>0</v>
      </c>
      <c r="N42" s="134">
        <f>SUM(N37:N41)</f>
        <v>0</v>
      </c>
      <c r="O42" s="133">
        <f>SUM(O37:O41)</f>
        <v>0</v>
      </c>
    </row>
    <row r="43" spans="1:15" ht="5.25" customHeight="1" thickBot="1" x14ac:dyDescent="0.25">
      <c r="A43" s="40"/>
      <c r="B43" s="84"/>
      <c r="C43" s="4"/>
      <c r="D43" s="85"/>
      <c r="E43" s="85"/>
      <c r="F43" s="86"/>
      <c r="G43" s="28"/>
      <c r="H43" s="56"/>
      <c r="I43" s="28"/>
      <c r="J43" s="152"/>
      <c r="K43" s="162"/>
      <c r="L43" s="170"/>
      <c r="M43" s="87"/>
      <c r="N43" s="88"/>
      <c r="O43" s="88"/>
    </row>
    <row r="44" spans="1:15" ht="13.5" thickBot="1" x14ac:dyDescent="0.25">
      <c r="A44" s="89" t="s">
        <v>14</v>
      </c>
      <c r="B44" s="78" t="s">
        <v>4</v>
      </c>
      <c r="C44" s="8">
        <f t="shared" ref="C44:I44" si="5">C42-C40</f>
        <v>1967</v>
      </c>
      <c r="D44" s="79">
        <f t="shared" si="5"/>
        <v>1898</v>
      </c>
      <c r="E44" s="79">
        <f t="shared" si="5"/>
        <v>1898</v>
      </c>
      <c r="F44" s="8">
        <f t="shared" si="5"/>
        <v>411</v>
      </c>
      <c r="G44" s="80">
        <f t="shared" si="5"/>
        <v>0</v>
      </c>
      <c r="H44" s="8">
        <f t="shared" si="5"/>
        <v>0</v>
      </c>
      <c r="I44" s="80">
        <f t="shared" si="5"/>
        <v>0</v>
      </c>
      <c r="J44" s="90">
        <f t="shared" si="0"/>
        <v>411</v>
      </c>
      <c r="K44" s="158">
        <f t="shared" si="2"/>
        <v>21.654373024236037</v>
      </c>
      <c r="L44" s="170"/>
      <c r="M44" s="82">
        <f>M42-M40</f>
        <v>0</v>
      </c>
      <c r="N44" s="81">
        <f>N42-N40</f>
        <v>0</v>
      </c>
      <c r="O44" s="82">
        <f>O42-O40</f>
        <v>0</v>
      </c>
    </row>
    <row r="45" spans="1:15" ht="13.5" thickBot="1" x14ac:dyDescent="0.25">
      <c r="A45" s="44" t="s">
        <v>13</v>
      </c>
      <c r="B45" s="78" t="s">
        <v>4</v>
      </c>
      <c r="C45" s="8">
        <f t="shared" ref="C45:I45" si="6">C42-C36</f>
        <v>0</v>
      </c>
      <c r="D45" s="79">
        <f t="shared" si="6"/>
        <v>0</v>
      </c>
      <c r="E45" s="79">
        <f t="shared" si="6"/>
        <v>0</v>
      </c>
      <c r="F45" s="8">
        <f t="shared" si="6"/>
        <v>-42</v>
      </c>
      <c r="G45" s="80">
        <f t="shared" si="6"/>
        <v>0</v>
      </c>
      <c r="H45" s="8">
        <f t="shared" si="6"/>
        <v>0</v>
      </c>
      <c r="I45" s="80">
        <f t="shared" si="6"/>
        <v>0</v>
      </c>
      <c r="J45" s="90">
        <f t="shared" si="0"/>
        <v>-42</v>
      </c>
      <c r="K45" s="158" t="str">
        <f t="shared" si="2"/>
        <v>x</v>
      </c>
      <c r="L45" s="170"/>
      <c r="M45" s="82">
        <f>M42-M36</f>
        <v>0</v>
      </c>
      <c r="N45" s="81">
        <f>N42-N36</f>
        <v>0</v>
      </c>
      <c r="O45" s="82">
        <f>O42-O36</f>
        <v>0</v>
      </c>
    </row>
    <row r="46" spans="1:15" ht="13.5" thickBot="1" x14ac:dyDescent="0.25">
      <c r="A46" s="91" t="s">
        <v>12</v>
      </c>
      <c r="B46" s="92" t="s">
        <v>4</v>
      </c>
      <c r="C46" s="8">
        <f t="shared" ref="C46:I46" si="7">C45-C40</f>
        <v>-17947</v>
      </c>
      <c r="D46" s="79">
        <f t="shared" si="7"/>
        <v>-16181</v>
      </c>
      <c r="E46" s="79">
        <f t="shared" si="7"/>
        <v>-17560</v>
      </c>
      <c r="F46" s="8">
        <f t="shared" si="7"/>
        <v>-4281</v>
      </c>
      <c r="G46" s="80">
        <f t="shared" si="7"/>
        <v>0</v>
      </c>
      <c r="H46" s="8">
        <f t="shared" si="7"/>
        <v>0</v>
      </c>
      <c r="I46" s="80">
        <f t="shared" si="7"/>
        <v>0</v>
      </c>
      <c r="J46" s="79">
        <f t="shared" si="0"/>
        <v>-4281</v>
      </c>
      <c r="K46" s="158">
        <f t="shared" si="2"/>
        <v>24.379271070615033</v>
      </c>
      <c r="L46" s="170"/>
      <c r="M46" s="82">
        <f>M45-M40</f>
        <v>0</v>
      </c>
      <c r="N46" s="81">
        <f>N45-N40</f>
        <v>0</v>
      </c>
      <c r="O46" s="82">
        <f>O45-O40</f>
        <v>0</v>
      </c>
    </row>
    <row r="49" spans="1:10" ht="14.25" x14ac:dyDescent="0.2">
      <c r="A49" s="46" t="s">
        <v>11</v>
      </c>
    </row>
    <row r="50" spans="1:10" ht="14.25" x14ac:dyDescent="0.2">
      <c r="A50" s="47" t="s">
        <v>10</v>
      </c>
    </row>
    <row r="51" spans="1:10" ht="14.25" x14ac:dyDescent="0.2">
      <c r="A51" s="48" t="s">
        <v>9</v>
      </c>
    </row>
    <row r="52" spans="1:10" s="19" customFormat="1" ht="14.25" x14ac:dyDescent="0.2">
      <c r="A52" s="48" t="s">
        <v>62</v>
      </c>
      <c r="B52" s="20"/>
      <c r="E52" s="21"/>
      <c r="F52" s="21"/>
      <c r="G52" s="21"/>
      <c r="H52" s="21"/>
      <c r="I52" s="21"/>
      <c r="J52" s="21"/>
    </row>
    <row r="55" spans="1:10" x14ac:dyDescent="0.2">
      <c r="A55" s="34" t="s">
        <v>138</v>
      </c>
    </row>
    <row r="57" spans="1:10" x14ac:dyDescent="0.2">
      <c r="A57" s="34" t="s">
        <v>139</v>
      </c>
    </row>
  </sheetData>
  <mergeCells count="2">
    <mergeCell ref="C6:O6"/>
    <mergeCell ref="F8:I8"/>
  </mergeCell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S1" sqref="S1"/>
    </sheetView>
  </sheetViews>
  <sheetFormatPr defaultColWidth="8.7109375" defaultRowHeight="12.75" x14ac:dyDescent="0.2"/>
  <cols>
    <col min="1" max="1" width="37.7109375" style="34" customWidth="1"/>
    <col min="2" max="2" width="7.28515625" style="3" customWidth="1"/>
    <col min="3" max="4" width="11.5703125" style="1" customWidth="1"/>
    <col min="5" max="5" width="11.5703125" style="179" customWidth="1"/>
    <col min="6" max="6" width="11.42578125" style="2" customWidth="1"/>
    <col min="7" max="7" width="9.85546875" style="2" customWidth="1"/>
    <col min="8" max="8" width="9.140625" style="2" customWidth="1"/>
    <col min="9" max="9" width="9.28515625" style="2" customWidth="1"/>
    <col min="10" max="10" width="9.140625" style="2" customWidth="1"/>
    <col min="11" max="11" width="12" style="1" customWidth="1"/>
    <col min="12" max="12" width="8.7109375" style="1"/>
    <col min="13" max="13" width="11.85546875" style="1" customWidth="1"/>
    <col min="14" max="14" width="12.5703125" style="1" customWidth="1"/>
    <col min="15" max="15" width="11.85546875" style="1" customWidth="1"/>
    <col min="16" max="16" width="12" style="1" customWidth="1"/>
    <col min="17" max="16384" width="8.7109375" style="1"/>
  </cols>
  <sheetData>
    <row r="1" spans="1:16" ht="24" customHeight="1" x14ac:dyDescent="0.35">
      <c r="A1" s="171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"/>
    </row>
    <row r="2" spans="1:16" x14ac:dyDescent="0.2">
      <c r="O2" s="18"/>
    </row>
    <row r="3" spans="1:16" ht="18.75" x14ac:dyDescent="0.3">
      <c r="A3" s="35" t="s">
        <v>71</v>
      </c>
      <c r="F3" s="15"/>
      <c r="G3" s="15"/>
    </row>
    <row r="4" spans="1:16" ht="21.75" customHeight="1" x14ac:dyDescent="0.25">
      <c r="A4" s="180"/>
      <c r="F4" s="15"/>
      <c r="G4" s="15"/>
    </row>
    <row r="5" spans="1:16" x14ac:dyDescent="0.2">
      <c r="A5" s="37"/>
      <c r="F5" s="15"/>
      <c r="G5" s="15"/>
    </row>
    <row r="6" spans="1:16" ht="6" customHeight="1" thickBot="1" x14ac:dyDescent="0.25">
      <c r="B6" s="181"/>
      <c r="C6" s="182"/>
      <c r="F6" s="15"/>
      <c r="G6" s="15"/>
    </row>
    <row r="7" spans="1:16" ht="24.75" customHeight="1" thickBot="1" x14ac:dyDescent="0.3">
      <c r="A7" s="38" t="s">
        <v>61</v>
      </c>
      <c r="B7" s="183"/>
      <c r="C7" s="184" t="s">
        <v>140</v>
      </c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6"/>
    </row>
    <row r="8" spans="1:16" ht="23.25" customHeight="1" thickBot="1" x14ac:dyDescent="0.25">
      <c r="A8" s="37" t="s">
        <v>60</v>
      </c>
      <c r="F8" s="15"/>
      <c r="G8" s="15"/>
    </row>
    <row r="9" spans="1:16" ht="13.5" thickBot="1" x14ac:dyDescent="0.25">
      <c r="A9" s="187"/>
      <c r="B9" s="188"/>
      <c r="C9" s="93" t="s">
        <v>3</v>
      </c>
      <c r="D9" s="143" t="s">
        <v>59</v>
      </c>
      <c r="E9" s="144" t="s">
        <v>58</v>
      </c>
      <c r="F9" s="173" t="s">
        <v>57</v>
      </c>
      <c r="G9" s="189"/>
      <c r="H9" s="189"/>
      <c r="I9" s="190"/>
      <c r="J9" s="14" t="s">
        <v>70</v>
      </c>
      <c r="K9" s="13" t="s">
        <v>56</v>
      </c>
      <c r="L9" s="191"/>
      <c r="M9" s="188" t="s">
        <v>54</v>
      </c>
      <c r="N9" s="188" t="s">
        <v>55</v>
      </c>
      <c r="O9" s="188" t="s">
        <v>54</v>
      </c>
    </row>
    <row r="10" spans="1:16" ht="13.5" thickBot="1" x14ac:dyDescent="0.25">
      <c r="A10" s="39" t="s">
        <v>53</v>
      </c>
      <c r="B10" s="192" t="s">
        <v>52</v>
      </c>
      <c r="C10" s="94" t="s">
        <v>69</v>
      </c>
      <c r="D10" s="145">
        <v>2025</v>
      </c>
      <c r="E10" s="146">
        <v>2025</v>
      </c>
      <c r="F10" s="12" t="s">
        <v>51</v>
      </c>
      <c r="G10" s="193" t="s">
        <v>50</v>
      </c>
      <c r="H10" s="193" t="s">
        <v>49</v>
      </c>
      <c r="I10" s="194" t="s">
        <v>48</v>
      </c>
      <c r="J10" s="11" t="s">
        <v>8</v>
      </c>
      <c r="K10" s="10" t="s">
        <v>47</v>
      </c>
      <c r="L10" s="191"/>
      <c r="M10" s="195" t="s">
        <v>65</v>
      </c>
      <c r="N10" s="192" t="s">
        <v>66</v>
      </c>
      <c r="O10" s="192" t="s">
        <v>46</v>
      </c>
    </row>
    <row r="11" spans="1:16" x14ac:dyDescent="0.2">
      <c r="A11" s="40" t="s">
        <v>45</v>
      </c>
      <c r="B11" s="196"/>
      <c r="C11" s="197">
        <v>41</v>
      </c>
      <c r="D11" s="198">
        <v>35</v>
      </c>
      <c r="E11" s="198">
        <v>41</v>
      </c>
      <c r="F11" s="199">
        <v>41</v>
      </c>
      <c r="G11" s="200"/>
      <c r="H11" s="201"/>
      <c r="I11" s="202"/>
      <c r="J11" s="153" t="s">
        <v>4</v>
      </c>
      <c r="K11" s="157" t="s">
        <v>4</v>
      </c>
      <c r="L11" s="203"/>
      <c r="M11" s="204"/>
      <c r="N11" s="114"/>
      <c r="O11" s="114"/>
    </row>
    <row r="12" spans="1:16" ht="13.5" thickBot="1" x14ac:dyDescent="0.25">
      <c r="A12" s="41" t="s">
        <v>44</v>
      </c>
      <c r="B12" s="205"/>
      <c r="C12" s="206">
        <v>34.369999999999997</v>
      </c>
      <c r="D12" s="207">
        <v>35</v>
      </c>
      <c r="E12" s="207">
        <v>34.24</v>
      </c>
      <c r="F12" s="208">
        <v>34.24</v>
      </c>
      <c r="G12" s="209"/>
      <c r="H12" s="210"/>
      <c r="I12" s="209"/>
      <c r="J12" s="154"/>
      <c r="K12" s="77" t="s">
        <v>4</v>
      </c>
      <c r="L12" s="203"/>
      <c r="M12" s="211"/>
      <c r="N12" s="116"/>
      <c r="O12" s="116"/>
    </row>
    <row r="13" spans="1:16" x14ac:dyDescent="0.2">
      <c r="A13" s="42" t="s">
        <v>63</v>
      </c>
      <c r="B13" s="212"/>
      <c r="C13" s="213">
        <v>8922</v>
      </c>
      <c r="D13" s="147" t="s">
        <v>4</v>
      </c>
      <c r="E13" s="147" t="s">
        <v>4</v>
      </c>
      <c r="F13" s="214">
        <v>9086</v>
      </c>
      <c r="G13" s="215"/>
      <c r="H13" s="216"/>
      <c r="I13" s="215"/>
      <c r="J13" s="150" t="s">
        <v>4</v>
      </c>
      <c r="K13" s="6" t="s">
        <v>4</v>
      </c>
      <c r="L13" s="203"/>
      <c r="M13" s="204"/>
      <c r="N13" s="117"/>
      <c r="O13" s="117"/>
    </row>
    <row r="14" spans="1:16" x14ac:dyDescent="0.2">
      <c r="A14" s="43" t="s">
        <v>64</v>
      </c>
      <c r="B14" s="212"/>
      <c r="C14" s="213">
        <v>8405</v>
      </c>
      <c r="D14" s="148" t="s">
        <v>4</v>
      </c>
      <c r="E14" s="148" t="s">
        <v>4</v>
      </c>
      <c r="F14" s="217">
        <v>8574</v>
      </c>
      <c r="G14" s="215"/>
      <c r="H14" s="216"/>
      <c r="I14" s="215"/>
      <c r="J14" s="150" t="s">
        <v>4</v>
      </c>
      <c r="K14" s="6" t="s">
        <v>4</v>
      </c>
      <c r="L14" s="203"/>
      <c r="M14" s="218"/>
      <c r="N14" s="117"/>
      <c r="O14" s="117"/>
    </row>
    <row r="15" spans="1:16" x14ac:dyDescent="0.2">
      <c r="A15" s="43" t="s">
        <v>43</v>
      </c>
      <c r="B15" s="212" t="s">
        <v>42</v>
      </c>
      <c r="C15" s="213"/>
      <c r="D15" s="148" t="s">
        <v>4</v>
      </c>
      <c r="E15" s="148" t="s">
        <v>4</v>
      </c>
      <c r="F15" s="217">
        <v>20</v>
      </c>
      <c r="G15" s="215"/>
      <c r="H15" s="216"/>
      <c r="I15" s="215"/>
      <c r="J15" s="150" t="s">
        <v>4</v>
      </c>
      <c r="K15" s="6" t="s">
        <v>4</v>
      </c>
      <c r="L15" s="203"/>
      <c r="M15" s="218"/>
      <c r="N15" s="117"/>
      <c r="O15" s="117"/>
    </row>
    <row r="16" spans="1:16" x14ac:dyDescent="0.2">
      <c r="A16" s="43" t="s">
        <v>41</v>
      </c>
      <c r="B16" s="212" t="s">
        <v>4</v>
      </c>
      <c r="C16" s="213">
        <v>666</v>
      </c>
      <c r="D16" s="148" t="s">
        <v>4</v>
      </c>
      <c r="E16" s="148" t="s">
        <v>4</v>
      </c>
      <c r="F16" s="217">
        <v>1328</v>
      </c>
      <c r="G16" s="215"/>
      <c r="H16" s="216"/>
      <c r="I16" s="215"/>
      <c r="J16" s="150" t="s">
        <v>4</v>
      </c>
      <c r="K16" s="6" t="s">
        <v>4</v>
      </c>
      <c r="L16" s="203"/>
      <c r="M16" s="218"/>
      <c r="N16" s="117"/>
      <c r="O16" s="117"/>
    </row>
    <row r="17" spans="1:15" ht="13.5" thickBot="1" x14ac:dyDescent="0.25">
      <c r="A17" s="40" t="s">
        <v>40</v>
      </c>
      <c r="B17" s="219" t="s">
        <v>39</v>
      </c>
      <c r="C17" s="220">
        <v>5732</v>
      </c>
      <c r="D17" s="149" t="s">
        <v>4</v>
      </c>
      <c r="E17" s="149" t="s">
        <v>4</v>
      </c>
      <c r="F17" s="221">
        <v>9363</v>
      </c>
      <c r="G17" s="200"/>
      <c r="H17" s="222"/>
      <c r="I17" s="223"/>
      <c r="J17" s="155" t="s">
        <v>4</v>
      </c>
      <c r="K17" s="7" t="s">
        <v>4</v>
      </c>
      <c r="L17" s="203"/>
      <c r="M17" s="224"/>
      <c r="N17" s="120"/>
      <c r="O17" s="120"/>
    </row>
    <row r="18" spans="1:15" ht="13.5" thickBot="1" x14ac:dyDescent="0.25">
      <c r="A18" s="44" t="s">
        <v>38</v>
      </c>
      <c r="B18" s="29"/>
      <c r="C18" s="61">
        <f>C13-C14+C15+C16+C17</f>
        <v>6915</v>
      </c>
      <c r="D18" s="61" t="s">
        <v>4</v>
      </c>
      <c r="E18" s="61" t="s">
        <v>4</v>
      </c>
      <c r="F18" s="23">
        <f>F13-F14+F15+F16+F17</f>
        <v>11223</v>
      </c>
      <c r="G18" s="24"/>
      <c r="H18" s="225"/>
      <c r="I18" s="226"/>
      <c r="J18" s="79" t="s">
        <v>4</v>
      </c>
      <c r="K18" s="8" t="s">
        <v>4</v>
      </c>
      <c r="L18" s="203"/>
      <c r="M18" s="227"/>
      <c r="N18" s="25"/>
      <c r="O18" s="25"/>
    </row>
    <row r="19" spans="1:15" x14ac:dyDescent="0.2">
      <c r="A19" s="40" t="s">
        <v>67</v>
      </c>
      <c r="B19" s="228" t="s">
        <v>68</v>
      </c>
      <c r="C19" s="229">
        <v>518</v>
      </c>
      <c r="D19" s="147" t="s">
        <v>4</v>
      </c>
      <c r="E19" s="147" t="s">
        <v>4</v>
      </c>
      <c r="F19" s="221">
        <v>512</v>
      </c>
      <c r="G19" s="200"/>
      <c r="H19" s="230"/>
      <c r="I19" s="231"/>
      <c r="J19" s="155" t="s">
        <v>4</v>
      </c>
      <c r="K19" s="7" t="s">
        <v>4</v>
      </c>
      <c r="L19" s="203"/>
      <c r="M19" s="232"/>
      <c r="N19" s="120"/>
      <c r="O19" s="120"/>
    </row>
    <row r="20" spans="1:15" x14ac:dyDescent="0.2">
      <c r="A20" s="43" t="s">
        <v>37</v>
      </c>
      <c r="B20" s="212" t="s">
        <v>36</v>
      </c>
      <c r="C20" s="233">
        <v>2732</v>
      </c>
      <c r="D20" s="148" t="s">
        <v>4</v>
      </c>
      <c r="E20" s="148" t="s">
        <v>4</v>
      </c>
      <c r="F20" s="217">
        <v>1220</v>
      </c>
      <c r="G20" s="215"/>
      <c r="H20" s="216"/>
      <c r="I20" s="215"/>
      <c r="J20" s="150" t="s">
        <v>4</v>
      </c>
      <c r="K20" s="6" t="s">
        <v>4</v>
      </c>
      <c r="L20" s="203"/>
      <c r="M20" s="218"/>
      <c r="N20" s="117"/>
      <c r="O20" s="117"/>
    </row>
    <row r="21" spans="1:15" x14ac:dyDescent="0.2">
      <c r="A21" s="43" t="s">
        <v>35</v>
      </c>
      <c r="B21" s="212" t="s">
        <v>4</v>
      </c>
      <c r="C21" s="233">
        <v>533</v>
      </c>
      <c r="D21" s="148" t="s">
        <v>4</v>
      </c>
      <c r="E21" s="148" t="s">
        <v>4</v>
      </c>
      <c r="F21" s="217">
        <v>2039</v>
      </c>
      <c r="G21" s="215"/>
      <c r="H21" s="216"/>
      <c r="I21" s="215"/>
      <c r="J21" s="150" t="s">
        <v>4</v>
      </c>
      <c r="K21" s="6" t="s">
        <v>4</v>
      </c>
      <c r="L21" s="203"/>
      <c r="M21" s="218"/>
      <c r="N21" s="117"/>
      <c r="O21" s="117"/>
    </row>
    <row r="22" spans="1:15" x14ac:dyDescent="0.2">
      <c r="A22" s="43" t="s">
        <v>34</v>
      </c>
      <c r="B22" s="212" t="s">
        <v>4</v>
      </c>
      <c r="C22" s="233">
        <v>3128</v>
      </c>
      <c r="D22" s="148" t="s">
        <v>4</v>
      </c>
      <c r="E22" s="148" t="s">
        <v>4</v>
      </c>
      <c r="F22" s="217">
        <v>7298</v>
      </c>
      <c r="G22" s="215"/>
      <c r="H22" s="216"/>
      <c r="I22" s="215"/>
      <c r="J22" s="150" t="s">
        <v>4</v>
      </c>
      <c r="K22" s="6" t="s">
        <v>4</v>
      </c>
      <c r="L22" s="203"/>
      <c r="M22" s="218"/>
      <c r="N22" s="117"/>
      <c r="O22" s="117"/>
    </row>
    <row r="23" spans="1:15" ht="13.5" thickBot="1" x14ac:dyDescent="0.25">
      <c r="A23" s="41" t="s">
        <v>33</v>
      </c>
      <c r="B23" s="234" t="s">
        <v>4</v>
      </c>
      <c r="C23" s="233"/>
      <c r="D23" s="149" t="s">
        <v>4</v>
      </c>
      <c r="E23" s="149" t="s">
        <v>4</v>
      </c>
      <c r="F23" s="235"/>
      <c r="G23" s="223"/>
      <c r="H23" s="222"/>
      <c r="I23" s="223"/>
      <c r="J23" s="156" t="s">
        <v>4</v>
      </c>
      <c r="K23" s="5" t="s">
        <v>4</v>
      </c>
      <c r="L23" s="203"/>
      <c r="M23" s="211"/>
      <c r="N23" s="122"/>
      <c r="O23" s="122"/>
    </row>
    <row r="24" spans="1:15" x14ac:dyDescent="0.2">
      <c r="A24" s="45" t="s">
        <v>32</v>
      </c>
      <c r="B24" s="236" t="s">
        <v>4</v>
      </c>
      <c r="C24" s="237">
        <v>28050</v>
      </c>
      <c r="D24" s="238">
        <v>27885</v>
      </c>
      <c r="E24" s="238">
        <v>30208</v>
      </c>
      <c r="F24" s="239">
        <v>6144</v>
      </c>
      <c r="G24" s="240"/>
      <c r="H24" s="241"/>
      <c r="I24" s="240"/>
      <c r="J24" s="90">
        <f t="shared" ref="J24:J47" si="0">SUM(F24:I24)</f>
        <v>6144</v>
      </c>
      <c r="K24" s="158">
        <f>IF(E24=0,"x",(J24/E24*100))</f>
        <v>20.33898305084746</v>
      </c>
      <c r="L24" s="203"/>
      <c r="M24" s="204"/>
      <c r="N24" s="123"/>
      <c r="O24" s="124"/>
    </row>
    <row r="25" spans="1:15" x14ac:dyDescent="0.2">
      <c r="A25" s="43" t="s">
        <v>31</v>
      </c>
      <c r="B25" s="242" t="s">
        <v>4</v>
      </c>
      <c r="C25" s="213"/>
      <c r="D25" s="243"/>
      <c r="E25" s="243">
        <v>0</v>
      </c>
      <c r="F25" s="244">
        <v>0</v>
      </c>
      <c r="G25" s="215"/>
      <c r="H25" s="216"/>
      <c r="I25" s="215"/>
      <c r="J25" s="150">
        <f t="shared" si="0"/>
        <v>0</v>
      </c>
      <c r="K25" s="159" t="str">
        <f>IF(E25=0,"x",(J25/E25)*100)</f>
        <v>x</v>
      </c>
      <c r="L25" s="203"/>
      <c r="M25" s="218"/>
      <c r="N25" s="125"/>
      <c r="O25" s="126"/>
    </row>
    <row r="26" spans="1:15" ht="13.5" thickBot="1" x14ac:dyDescent="0.25">
      <c r="A26" s="41" t="s">
        <v>30</v>
      </c>
      <c r="B26" s="245">
        <v>672</v>
      </c>
      <c r="C26" s="246">
        <v>953</v>
      </c>
      <c r="D26" s="247">
        <v>873</v>
      </c>
      <c r="E26" s="247">
        <v>873</v>
      </c>
      <c r="F26" s="248">
        <v>218</v>
      </c>
      <c r="G26" s="249"/>
      <c r="H26" s="250"/>
      <c r="I26" s="251"/>
      <c r="J26" s="151">
        <f t="shared" si="0"/>
        <v>218</v>
      </c>
      <c r="K26" s="160">
        <f t="shared" ref="K26" si="1">IF(E26=0,"x",(J26/E26*100))</f>
        <v>24.971363115693013</v>
      </c>
      <c r="L26" s="203"/>
      <c r="M26" s="224"/>
      <c r="N26" s="127"/>
      <c r="O26" s="128"/>
    </row>
    <row r="27" spans="1:15" x14ac:dyDescent="0.2">
      <c r="A27" s="42" t="s">
        <v>6</v>
      </c>
      <c r="B27" s="236">
        <v>501</v>
      </c>
      <c r="C27" s="213">
        <v>295</v>
      </c>
      <c r="D27" s="252">
        <v>350</v>
      </c>
      <c r="E27" s="252">
        <v>400</v>
      </c>
      <c r="F27" s="253">
        <v>131</v>
      </c>
      <c r="G27" s="231"/>
      <c r="H27" s="230"/>
      <c r="I27" s="231"/>
      <c r="J27" s="90">
        <f t="shared" si="0"/>
        <v>131</v>
      </c>
      <c r="K27" s="163">
        <f t="shared" ref="K27:K47" si="2">IF(E27=0,"x",(J27/E27)*100)</f>
        <v>32.75</v>
      </c>
      <c r="L27" s="203"/>
      <c r="M27" s="232"/>
      <c r="N27" s="129"/>
      <c r="O27" s="130"/>
    </row>
    <row r="28" spans="1:15" x14ac:dyDescent="0.2">
      <c r="A28" s="43" t="s">
        <v>29</v>
      </c>
      <c r="B28" s="242">
        <v>502</v>
      </c>
      <c r="C28" s="213">
        <v>635</v>
      </c>
      <c r="D28" s="254">
        <v>674</v>
      </c>
      <c r="E28" s="254">
        <v>674</v>
      </c>
      <c r="F28" s="255">
        <v>274</v>
      </c>
      <c r="G28" s="215"/>
      <c r="H28" s="216"/>
      <c r="I28" s="215"/>
      <c r="J28" s="150">
        <f t="shared" si="0"/>
        <v>274</v>
      </c>
      <c r="K28" s="159">
        <f t="shared" si="2"/>
        <v>40.652818991097924</v>
      </c>
      <c r="L28" s="203"/>
      <c r="M28" s="218"/>
      <c r="N28" s="125"/>
      <c r="O28" s="126"/>
    </row>
    <row r="29" spans="1:15" x14ac:dyDescent="0.2">
      <c r="A29" s="43" t="s">
        <v>5</v>
      </c>
      <c r="B29" s="242">
        <v>504</v>
      </c>
      <c r="C29" s="213"/>
      <c r="D29" s="254"/>
      <c r="E29" s="254">
        <v>0</v>
      </c>
      <c r="F29" s="255">
        <v>0</v>
      </c>
      <c r="G29" s="215"/>
      <c r="H29" s="216"/>
      <c r="I29" s="215"/>
      <c r="J29" s="150">
        <f t="shared" si="0"/>
        <v>0</v>
      </c>
      <c r="K29" s="159" t="str">
        <f t="shared" si="2"/>
        <v>x</v>
      </c>
      <c r="L29" s="203"/>
      <c r="M29" s="218"/>
      <c r="N29" s="125"/>
      <c r="O29" s="126"/>
    </row>
    <row r="30" spans="1:15" x14ac:dyDescent="0.2">
      <c r="A30" s="43" t="s">
        <v>0</v>
      </c>
      <c r="B30" s="242">
        <v>511</v>
      </c>
      <c r="C30" s="213">
        <v>704</v>
      </c>
      <c r="D30" s="254">
        <v>191</v>
      </c>
      <c r="E30" s="254">
        <v>191</v>
      </c>
      <c r="F30" s="255">
        <v>45</v>
      </c>
      <c r="G30" s="215"/>
      <c r="H30" s="216"/>
      <c r="I30" s="215"/>
      <c r="J30" s="150">
        <f t="shared" si="0"/>
        <v>45</v>
      </c>
      <c r="K30" s="159">
        <f t="shared" si="2"/>
        <v>23.560209424083769</v>
      </c>
      <c r="L30" s="203"/>
      <c r="M30" s="218"/>
      <c r="N30" s="125"/>
      <c r="O30" s="126"/>
    </row>
    <row r="31" spans="1:15" x14ac:dyDescent="0.2">
      <c r="A31" s="43" t="s">
        <v>1</v>
      </c>
      <c r="B31" s="242">
        <v>518</v>
      </c>
      <c r="C31" s="213">
        <v>841</v>
      </c>
      <c r="D31" s="254">
        <v>1065</v>
      </c>
      <c r="E31" s="254">
        <v>1100</v>
      </c>
      <c r="F31" s="255">
        <v>245</v>
      </c>
      <c r="G31" s="215"/>
      <c r="H31" s="216"/>
      <c r="I31" s="215"/>
      <c r="J31" s="150">
        <f t="shared" si="0"/>
        <v>245</v>
      </c>
      <c r="K31" s="159">
        <f t="shared" si="2"/>
        <v>22.272727272727273</v>
      </c>
      <c r="L31" s="203"/>
      <c r="M31" s="218"/>
      <c r="N31" s="125"/>
      <c r="O31" s="126"/>
    </row>
    <row r="32" spans="1:15" x14ac:dyDescent="0.2">
      <c r="A32" s="43" t="s">
        <v>28</v>
      </c>
      <c r="B32" s="242">
        <v>521</v>
      </c>
      <c r="C32" s="213">
        <v>20003</v>
      </c>
      <c r="D32" s="254">
        <v>20119</v>
      </c>
      <c r="E32" s="254">
        <v>21485</v>
      </c>
      <c r="F32" s="255">
        <v>4340</v>
      </c>
      <c r="G32" s="215"/>
      <c r="H32" s="216"/>
      <c r="I32" s="215"/>
      <c r="J32" s="150">
        <f t="shared" si="0"/>
        <v>4340</v>
      </c>
      <c r="K32" s="159">
        <f t="shared" si="2"/>
        <v>20.200139632301607</v>
      </c>
      <c r="L32" s="203"/>
      <c r="M32" s="218"/>
      <c r="N32" s="125"/>
      <c r="O32" s="126"/>
    </row>
    <row r="33" spans="1:15" x14ac:dyDescent="0.2">
      <c r="A33" s="43" t="s">
        <v>27</v>
      </c>
      <c r="B33" s="242" t="s">
        <v>26</v>
      </c>
      <c r="C33" s="213">
        <v>7090</v>
      </c>
      <c r="D33" s="254">
        <v>7195</v>
      </c>
      <c r="E33" s="254">
        <v>7800</v>
      </c>
      <c r="F33" s="255">
        <v>1570</v>
      </c>
      <c r="G33" s="215"/>
      <c r="H33" s="216"/>
      <c r="I33" s="215"/>
      <c r="J33" s="150">
        <f t="shared" si="0"/>
        <v>1570</v>
      </c>
      <c r="K33" s="159">
        <f t="shared" si="2"/>
        <v>20.128205128205128</v>
      </c>
      <c r="L33" s="203"/>
      <c r="M33" s="218"/>
      <c r="N33" s="125"/>
      <c r="O33" s="126"/>
    </row>
    <row r="34" spans="1:15" x14ac:dyDescent="0.2">
      <c r="A34" s="43" t="s">
        <v>25</v>
      </c>
      <c r="B34" s="242">
        <v>557</v>
      </c>
      <c r="C34" s="213"/>
      <c r="D34" s="254"/>
      <c r="E34" s="254">
        <v>0</v>
      </c>
      <c r="F34" s="255">
        <v>0</v>
      </c>
      <c r="G34" s="215"/>
      <c r="H34" s="216"/>
      <c r="I34" s="215"/>
      <c r="J34" s="150">
        <f t="shared" si="0"/>
        <v>0</v>
      </c>
      <c r="K34" s="159" t="str">
        <f t="shared" si="2"/>
        <v>x</v>
      </c>
      <c r="L34" s="203"/>
      <c r="M34" s="218"/>
      <c r="N34" s="125"/>
      <c r="O34" s="126"/>
    </row>
    <row r="35" spans="1:15" x14ac:dyDescent="0.2">
      <c r="A35" s="43" t="s">
        <v>2</v>
      </c>
      <c r="B35" s="242">
        <v>551</v>
      </c>
      <c r="C35" s="213">
        <v>20</v>
      </c>
      <c r="D35" s="254">
        <v>35</v>
      </c>
      <c r="E35" s="254">
        <v>35</v>
      </c>
      <c r="F35" s="255">
        <v>5</v>
      </c>
      <c r="G35" s="215"/>
      <c r="H35" s="216"/>
      <c r="I35" s="215"/>
      <c r="J35" s="150">
        <f t="shared" si="0"/>
        <v>5</v>
      </c>
      <c r="K35" s="159">
        <f t="shared" si="2"/>
        <v>14.285714285714285</v>
      </c>
      <c r="L35" s="203"/>
      <c r="M35" s="218"/>
      <c r="N35" s="125"/>
      <c r="O35" s="126"/>
    </row>
    <row r="36" spans="1:15" ht="13.5" thickBot="1" x14ac:dyDescent="0.25">
      <c r="A36" s="40" t="s">
        <v>24</v>
      </c>
      <c r="B36" s="256" t="s">
        <v>23</v>
      </c>
      <c r="C36" s="257">
        <v>459</v>
      </c>
      <c r="D36" s="258">
        <v>363</v>
      </c>
      <c r="E36" s="258">
        <v>630</v>
      </c>
      <c r="F36" s="259">
        <v>77</v>
      </c>
      <c r="G36" s="200"/>
      <c r="H36" s="222"/>
      <c r="I36" s="215"/>
      <c r="J36" s="151">
        <f t="shared" si="0"/>
        <v>77</v>
      </c>
      <c r="K36" s="160">
        <f t="shared" si="2"/>
        <v>12.222222222222221</v>
      </c>
      <c r="L36" s="203"/>
      <c r="M36" s="211"/>
      <c r="N36" s="131"/>
      <c r="O36" s="132"/>
    </row>
    <row r="37" spans="1:15" ht="13.5" thickBot="1" x14ac:dyDescent="0.25">
      <c r="A37" s="44" t="s">
        <v>22</v>
      </c>
      <c r="B37" s="78"/>
      <c r="C37" s="79">
        <f t="shared" ref="C37:I37" si="3">SUM(C27:C36)</f>
        <v>30047</v>
      </c>
      <c r="D37" s="260">
        <f t="shared" si="3"/>
        <v>29992</v>
      </c>
      <c r="E37" s="260">
        <f t="shared" si="3"/>
        <v>32315</v>
      </c>
      <c r="F37" s="8">
        <f t="shared" si="3"/>
        <v>6687</v>
      </c>
      <c r="G37" s="111">
        <f t="shared" si="3"/>
        <v>0</v>
      </c>
      <c r="H37" s="23">
        <f t="shared" si="3"/>
        <v>0</v>
      </c>
      <c r="I37" s="111">
        <f t="shared" si="3"/>
        <v>0</v>
      </c>
      <c r="J37" s="79">
        <f t="shared" si="0"/>
        <v>6687</v>
      </c>
      <c r="K37" s="161">
        <f t="shared" si="2"/>
        <v>20.693176543400899</v>
      </c>
      <c r="L37" s="203"/>
      <c r="M37" s="133">
        <f>SUM(M27:M36)</f>
        <v>0</v>
      </c>
      <c r="N37" s="134">
        <f>SUM(N27:N36)</f>
        <v>0</v>
      </c>
      <c r="O37" s="133">
        <f>SUM(O27:O36)</f>
        <v>0</v>
      </c>
    </row>
    <row r="38" spans="1:15" x14ac:dyDescent="0.2">
      <c r="A38" s="42" t="s">
        <v>21</v>
      </c>
      <c r="B38" s="236">
        <v>601</v>
      </c>
      <c r="C38" s="261"/>
      <c r="D38" s="252"/>
      <c r="E38" s="252">
        <v>0</v>
      </c>
      <c r="F38" s="262">
        <v>0</v>
      </c>
      <c r="G38" s="231"/>
      <c r="H38" s="230"/>
      <c r="I38" s="215"/>
      <c r="J38" s="90">
        <f t="shared" si="0"/>
        <v>0</v>
      </c>
      <c r="K38" s="158" t="str">
        <f t="shared" si="2"/>
        <v>x</v>
      </c>
      <c r="L38" s="203"/>
      <c r="M38" s="232"/>
      <c r="N38" s="129"/>
      <c r="O38" s="130"/>
    </row>
    <row r="39" spans="1:15" x14ac:dyDescent="0.2">
      <c r="A39" s="43" t="s">
        <v>20</v>
      </c>
      <c r="B39" s="242">
        <v>602</v>
      </c>
      <c r="C39" s="213">
        <v>1974</v>
      </c>
      <c r="D39" s="254">
        <v>2000</v>
      </c>
      <c r="E39" s="254">
        <v>2000</v>
      </c>
      <c r="F39" s="255">
        <v>604</v>
      </c>
      <c r="G39" s="215"/>
      <c r="H39" s="216"/>
      <c r="I39" s="215"/>
      <c r="J39" s="150">
        <f t="shared" si="0"/>
        <v>604</v>
      </c>
      <c r="K39" s="159">
        <f t="shared" si="2"/>
        <v>30.2</v>
      </c>
      <c r="L39" s="203"/>
      <c r="M39" s="218"/>
      <c r="N39" s="125"/>
      <c r="O39" s="126"/>
    </row>
    <row r="40" spans="1:15" x14ac:dyDescent="0.2">
      <c r="A40" s="43" t="s">
        <v>19</v>
      </c>
      <c r="B40" s="242">
        <v>604</v>
      </c>
      <c r="C40" s="213"/>
      <c r="D40" s="254"/>
      <c r="E40" s="254">
        <v>0</v>
      </c>
      <c r="F40" s="255">
        <v>0</v>
      </c>
      <c r="G40" s="215"/>
      <c r="H40" s="216"/>
      <c r="I40" s="215"/>
      <c r="J40" s="150">
        <f t="shared" si="0"/>
        <v>0</v>
      </c>
      <c r="K40" s="159" t="str">
        <f t="shared" si="2"/>
        <v>x</v>
      </c>
      <c r="L40" s="203"/>
      <c r="M40" s="218"/>
      <c r="N40" s="125"/>
      <c r="O40" s="126"/>
    </row>
    <row r="41" spans="1:15" x14ac:dyDescent="0.2">
      <c r="A41" s="43" t="s">
        <v>18</v>
      </c>
      <c r="B41" s="242" t="s">
        <v>17</v>
      </c>
      <c r="C41" s="213">
        <v>28050</v>
      </c>
      <c r="D41" s="254">
        <v>27885</v>
      </c>
      <c r="E41" s="254">
        <v>30208</v>
      </c>
      <c r="F41" s="255">
        <v>6144</v>
      </c>
      <c r="G41" s="215"/>
      <c r="H41" s="216"/>
      <c r="I41" s="215"/>
      <c r="J41" s="150">
        <f t="shared" si="0"/>
        <v>6144</v>
      </c>
      <c r="K41" s="159">
        <f t="shared" si="2"/>
        <v>20.33898305084746</v>
      </c>
      <c r="L41" s="203"/>
      <c r="M41" s="218"/>
      <c r="N41" s="125"/>
      <c r="O41" s="126"/>
    </row>
    <row r="42" spans="1:15" ht="13.5" thickBot="1" x14ac:dyDescent="0.25">
      <c r="A42" s="40" t="s">
        <v>7</v>
      </c>
      <c r="B42" s="256" t="s">
        <v>16</v>
      </c>
      <c r="C42" s="220">
        <v>105</v>
      </c>
      <c r="D42" s="258">
        <v>107</v>
      </c>
      <c r="E42" s="258">
        <v>107</v>
      </c>
      <c r="F42" s="259">
        <v>11</v>
      </c>
      <c r="G42" s="200"/>
      <c r="H42" s="222"/>
      <c r="I42" s="215"/>
      <c r="J42" s="151">
        <f t="shared" si="0"/>
        <v>11</v>
      </c>
      <c r="K42" s="160">
        <f t="shared" si="2"/>
        <v>10.2803738317757</v>
      </c>
      <c r="L42" s="203"/>
      <c r="M42" s="211"/>
      <c r="N42" s="131"/>
      <c r="O42" s="132"/>
    </row>
    <row r="43" spans="1:15" ht="13.5" thickBot="1" x14ac:dyDescent="0.25">
      <c r="A43" s="44" t="s">
        <v>15</v>
      </c>
      <c r="B43" s="78" t="s">
        <v>4</v>
      </c>
      <c r="C43" s="79">
        <f t="shared" ref="C43:I43" si="4">SUM(C38:C42)</f>
        <v>30129</v>
      </c>
      <c r="D43" s="260">
        <f t="shared" si="4"/>
        <v>29992</v>
      </c>
      <c r="E43" s="260">
        <f t="shared" si="4"/>
        <v>32315</v>
      </c>
      <c r="F43" s="8">
        <f t="shared" si="4"/>
        <v>6759</v>
      </c>
      <c r="G43" s="111">
        <f t="shared" si="4"/>
        <v>0</v>
      </c>
      <c r="H43" s="23">
        <f t="shared" si="4"/>
        <v>0</v>
      </c>
      <c r="I43" s="112">
        <f t="shared" si="4"/>
        <v>0</v>
      </c>
      <c r="J43" s="79">
        <f t="shared" si="0"/>
        <v>6759</v>
      </c>
      <c r="K43" s="163">
        <f t="shared" si="2"/>
        <v>20.91598328949404</v>
      </c>
      <c r="L43" s="203"/>
      <c r="M43" s="133">
        <f>SUM(M38:M42)</f>
        <v>0</v>
      </c>
      <c r="N43" s="134">
        <f>SUM(N38:N42)</f>
        <v>0</v>
      </c>
      <c r="O43" s="133">
        <f>SUM(O38:O42)</f>
        <v>0</v>
      </c>
    </row>
    <row r="44" spans="1:15" s="169" customFormat="1" ht="5.25" customHeight="1" thickBot="1" x14ac:dyDescent="0.25">
      <c r="A44" s="263"/>
      <c r="B44" s="264"/>
      <c r="C44" s="220"/>
      <c r="D44" s="265"/>
      <c r="E44" s="265"/>
      <c r="F44" s="266"/>
      <c r="G44" s="229"/>
      <c r="H44" s="267"/>
      <c r="I44" s="229"/>
      <c r="J44" s="268"/>
      <c r="K44" s="269"/>
      <c r="L44" s="270"/>
      <c r="M44" s="271"/>
      <c r="N44" s="272"/>
      <c r="O44" s="272"/>
    </row>
    <row r="45" spans="1:15" ht="13.5" thickBot="1" x14ac:dyDescent="0.25">
      <c r="A45" s="89" t="s">
        <v>14</v>
      </c>
      <c r="B45" s="78" t="s">
        <v>4</v>
      </c>
      <c r="C45" s="8">
        <f t="shared" ref="C45:I45" si="5">C43-C41</f>
        <v>2079</v>
      </c>
      <c r="D45" s="79">
        <f t="shared" si="5"/>
        <v>2107</v>
      </c>
      <c r="E45" s="79">
        <f t="shared" si="5"/>
        <v>2107</v>
      </c>
      <c r="F45" s="8">
        <f t="shared" si="5"/>
        <v>615</v>
      </c>
      <c r="G45" s="80">
        <f t="shared" si="5"/>
        <v>0</v>
      </c>
      <c r="H45" s="8">
        <f t="shared" si="5"/>
        <v>0</v>
      </c>
      <c r="I45" s="80">
        <f t="shared" si="5"/>
        <v>0</v>
      </c>
      <c r="J45" s="90">
        <f t="shared" si="0"/>
        <v>615</v>
      </c>
      <c r="K45" s="158">
        <f t="shared" si="2"/>
        <v>29.188419553868062</v>
      </c>
      <c r="L45" s="203"/>
      <c r="M45" s="82">
        <f>M43-M41</f>
        <v>0</v>
      </c>
      <c r="N45" s="81">
        <f>N43-N41</f>
        <v>0</v>
      </c>
      <c r="O45" s="82">
        <f>O43-O41</f>
        <v>0</v>
      </c>
    </row>
    <row r="46" spans="1:15" ht="13.5" thickBot="1" x14ac:dyDescent="0.25">
      <c r="A46" s="44" t="s">
        <v>13</v>
      </c>
      <c r="B46" s="78" t="s">
        <v>4</v>
      </c>
      <c r="C46" s="8">
        <f t="shared" ref="C46:I46" si="6">C43-C37</f>
        <v>82</v>
      </c>
      <c r="D46" s="79">
        <f t="shared" si="6"/>
        <v>0</v>
      </c>
      <c r="E46" s="79">
        <f t="shared" si="6"/>
        <v>0</v>
      </c>
      <c r="F46" s="8">
        <f t="shared" si="6"/>
        <v>72</v>
      </c>
      <c r="G46" s="80">
        <f t="shared" si="6"/>
        <v>0</v>
      </c>
      <c r="H46" s="8">
        <f t="shared" si="6"/>
        <v>0</v>
      </c>
      <c r="I46" s="80">
        <f t="shared" si="6"/>
        <v>0</v>
      </c>
      <c r="J46" s="90">
        <f t="shared" si="0"/>
        <v>72</v>
      </c>
      <c r="K46" s="158" t="str">
        <f t="shared" si="2"/>
        <v>x</v>
      </c>
      <c r="L46" s="203"/>
      <c r="M46" s="82">
        <f>M43-M37</f>
        <v>0</v>
      </c>
      <c r="N46" s="81">
        <f>N43-N37</f>
        <v>0</v>
      </c>
      <c r="O46" s="82">
        <f>O43-O37</f>
        <v>0</v>
      </c>
    </row>
    <row r="47" spans="1:15" ht="13.5" thickBot="1" x14ac:dyDescent="0.25">
      <c r="A47" s="91" t="s">
        <v>12</v>
      </c>
      <c r="B47" s="92" t="s">
        <v>4</v>
      </c>
      <c r="C47" s="8">
        <f t="shared" ref="C47:I47" si="7">C46-C41</f>
        <v>-27968</v>
      </c>
      <c r="D47" s="79">
        <f t="shared" si="7"/>
        <v>-27885</v>
      </c>
      <c r="E47" s="79">
        <f t="shared" si="7"/>
        <v>-30208</v>
      </c>
      <c r="F47" s="8">
        <f t="shared" si="7"/>
        <v>-6072</v>
      </c>
      <c r="G47" s="80">
        <f t="shared" si="7"/>
        <v>0</v>
      </c>
      <c r="H47" s="8">
        <f t="shared" si="7"/>
        <v>0</v>
      </c>
      <c r="I47" s="80">
        <f t="shared" si="7"/>
        <v>0</v>
      </c>
      <c r="J47" s="79">
        <f t="shared" si="0"/>
        <v>-6072</v>
      </c>
      <c r="K47" s="158">
        <f t="shared" si="2"/>
        <v>20.100635593220339</v>
      </c>
      <c r="L47" s="203"/>
      <c r="M47" s="82">
        <f>M46-M41</f>
        <v>0</v>
      </c>
      <c r="N47" s="81">
        <f>N46-N41</f>
        <v>0</v>
      </c>
      <c r="O47" s="82">
        <f>O46-O41</f>
        <v>0</v>
      </c>
    </row>
    <row r="50" spans="1:10" ht="14.25" x14ac:dyDescent="0.2">
      <c r="A50" s="273" t="s">
        <v>11</v>
      </c>
    </row>
    <row r="51" spans="1:10" s="191" customFormat="1" ht="14.25" x14ac:dyDescent="0.2">
      <c r="A51" s="274" t="s">
        <v>10</v>
      </c>
      <c r="B51" s="275"/>
      <c r="E51" s="179"/>
      <c r="F51" s="179"/>
      <c r="G51" s="179"/>
      <c r="H51" s="179"/>
      <c r="I51" s="179"/>
      <c r="J51" s="179"/>
    </row>
    <row r="52" spans="1:10" s="191" customFormat="1" ht="14.25" x14ac:dyDescent="0.2">
      <c r="A52" s="48" t="s">
        <v>9</v>
      </c>
      <c r="B52" s="275"/>
      <c r="E52" s="179"/>
      <c r="F52" s="179"/>
      <c r="G52" s="179"/>
      <c r="H52" s="179"/>
      <c r="I52" s="179"/>
      <c r="J52" s="179"/>
    </row>
    <row r="53" spans="1:10" s="19" customFormat="1" ht="14.25" x14ac:dyDescent="0.2">
      <c r="A53" s="48" t="s">
        <v>62</v>
      </c>
      <c r="B53" s="20"/>
      <c r="E53" s="21"/>
      <c r="F53" s="21"/>
      <c r="G53" s="21"/>
      <c r="H53" s="21"/>
      <c r="I53" s="21"/>
      <c r="J53" s="21"/>
    </row>
    <row r="56" spans="1:10" x14ac:dyDescent="0.2">
      <c r="A56" s="34" t="s">
        <v>100</v>
      </c>
    </row>
    <row r="58" spans="1:10" x14ac:dyDescent="0.2">
      <c r="A58" s="34" t="s">
        <v>141</v>
      </c>
    </row>
  </sheetData>
  <mergeCells count="3">
    <mergeCell ref="A1:O1"/>
    <mergeCell ref="C7:O7"/>
    <mergeCell ref="F9:I9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S1" sqref="S1"/>
    </sheetView>
  </sheetViews>
  <sheetFormatPr defaultColWidth="8.7109375" defaultRowHeight="12.75" x14ac:dyDescent="0.2"/>
  <cols>
    <col min="1" max="1" width="37.7109375" style="34" customWidth="1"/>
    <col min="2" max="2" width="7.28515625" style="3" customWidth="1"/>
    <col min="3" max="4" width="11.5703125" style="1" customWidth="1"/>
    <col min="5" max="5" width="11.5703125" style="179" customWidth="1"/>
    <col min="6" max="6" width="11.42578125" style="2" customWidth="1"/>
    <col min="7" max="7" width="9.85546875" style="2" customWidth="1"/>
    <col min="8" max="8" width="9.140625" style="2" customWidth="1"/>
    <col min="9" max="9" width="9.28515625" style="2" customWidth="1"/>
    <col min="10" max="10" width="9.140625" style="2" customWidth="1"/>
    <col min="11" max="11" width="12" style="1" customWidth="1"/>
    <col min="12" max="12" width="8.7109375" style="1"/>
    <col min="13" max="13" width="11.85546875" style="1" customWidth="1"/>
    <col min="14" max="14" width="12.5703125" style="1" customWidth="1"/>
    <col min="15" max="15" width="11.85546875" style="1" customWidth="1"/>
    <col min="16" max="16" width="12" style="1" customWidth="1"/>
    <col min="17" max="16384" width="8.7109375" style="1"/>
  </cols>
  <sheetData>
    <row r="1" spans="1:16" ht="24" customHeight="1" x14ac:dyDescent="0.35">
      <c r="A1" s="171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"/>
    </row>
    <row r="2" spans="1:16" x14ac:dyDescent="0.2">
      <c r="O2" s="18"/>
    </row>
    <row r="3" spans="1:16" ht="18.75" x14ac:dyDescent="0.3">
      <c r="A3" s="35" t="s">
        <v>71</v>
      </c>
      <c r="F3" s="15"/>
      <c r="G3" s="15"/>
    </row>
    <row r="4" spans="1:16" ht="21.75" customHeight="1" x14ac:dyDescent="0.25">
      <c r="A4" s="180"/>
      <c r="F4" s="15"/>
      <c r="G4" s="15"/>
    </row>
    <row r="5" spans="1:16" x14ac:dyDescent="0.2">
      <c r="A5" s="37"/>
      <c r="F5" s="15"/>
      <c r="G5" s="15"/>
    </row>
    <row r="6" spans="1:16" ht="6" customHeight="1" thickBot="1" x14ac:dyDescent="0.25">
      <c r="B6" s="181"/>
      <c r="C6" s="182"/>
      <c r="F6" s="15"/>
      <c r="G6" s="15"/>
    </row>
    <row r="7" spans="1:16" ht="24.75" customHeight="1" thickBot="1" x14ac:dyDescent="0.3">
      <c r="A7" s="38" t="s">
        <v>61</v>
      </c>
      <c r="B7" s="183"/>
      <c r="C7" s="184" t="s">
        <v>78</v>
      </c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6"/>
    </row>
    <row r="8" spans="1:16" ht="23.25" customHeight="1" thickBot="1" x14ac:dyDescent="0.25">
      <c r="A8" s="37" t="s">
        <v>60</v>
      </c>
      <c r="F8" s="15"/>
      <c r="G8" s="15"/>
    </row>
    <row r="9" spans="1:16" ht="13.5" thickBot="1" x14ac:dyDescent="0.25">
      <c r="A9" s="187"/>
      <c r="B9" s="188"/>
      <c r="C9" s="93" t="s">
        <v>3</v>
      </c>
      <c r="D9" s="143" t="s">
        <v>59</v>
      </c>
      <c r="E9" s="144" t="s">
        <v>58</v>
      </c>
      <c r="F9" s="173" t="s">
        <v>57</v>
      </c>
      <c r="G9" s="189"/>
      <c r="H9" s="189"/>
      <c r="I9" s="190"/>
      <c r="J9" s="14" t="s">
        <v>70</v>
      </c>
      <c r="K9" s="13" t="s">
        <v>56</v>
      </c>
      <c r="L9" s="191"/>
      <c r="M9" s="188" t="s">
        <v>54</v>
      </c>
      <c r="N9" s="188" t="s">
        <v>55</v>
      </c>
      <c r="O9" s="188" t="s">
        <v>54</v>
      </c>
    </row>
    <row r="10" spans="1:16" ht="13.5" thickBot="1" x14ac:dyDescent="0.25">
      <c r="A10" s="39" t="s">
        <v>53</v>
      </c>
      <c r="B10" s="192" t="s">
        <v>52</v>
      </c>
      <c r="C10" s="94" t="s">
        <v>69</v>
      </c>
      <c r="D10" s="145">
        <v>2025</v>
      </c>
      <c r="E10" s="146">
        <v>2025</v>
      </c>
      <c r="F10" s="12" t="s">
        <v>51</v>
      </c>
      <c r="G10" s="193" t="s">
        <v>50</v>
      </c>
      <c r="H10" s="193" t="s">
        <v>49</v>
      </c>
      <c r="I10" s="194" t="s">
        <v>48</v>
      </c>
      <c r="J10" s="11" t="s">
        <v>8</v>
      </c>
      <c r="K10" s="10" t="s">
        <v>47</v>
      </c>
      <c r="L10" s="191"/>
      <c r="M10" s="195" t="s">
        <v>65</v>
      </c>
      <c r="N10" s="192" t="s">
        <v>66</v>
      </c>
      <c r="O10" s="192" t="s">
        <v>46</v>
      </c>
    </row>
    <row r="11" spans="1:16" x14ac:dyDescent="0.2">
      <c r="A11" s="40" t="s">
        <v>45</v>
      </c>
      <c r="B11" s="196"/>
      <c r="C11" s="197">
        <v>24</v>
      </c>
      <c r="D11" s="198">
        <v>24</v>
      </c>
      <c r="E11" s="198">
        <v>24</v>
      </c>
      <c r="F11" s="199">
        <v>24</v>
      </c>
      <c r="G11" s="200"/>
      <c r="H11" s="201"/>
      <c r="I11" s="202"/>
      <c r="J11" s="153" t="s">
        <v>4</v>
      </c>
      <c r="K11" s="157" t="s">
        <v>4</v>
      </c>
      <c r="L11" s="203"/>
      <c r="M11" s="204"/>
      <c r="N11" s="114"/>
      <c r="O11" s="114"/>
    </row>
    <row r="12" spans="1:16" ht="13.5" thickBot="1" x14ac:dyDescent="0.25">
      <c r="A12" s="41" t="s">
        <v>44</v>
      </c>
      <c r="B12" s="205"/>
      <c r="C12" s="206">
        <v>22.6</v>
      </c>
      <c r="D12" s="207">
        <v>23.9</v>
      </c>
      <c r="E12" s="207">
        <v>23.9</v>
      </c>
      <c r="F12" s="208">
        <v>23.9</v>
      </c>
      <c r="G12" s="209"/>
      <c r="H12" s="210"/>
      <c r="I12" s="209"/>
      <c r="J12" s="154"/>
      <c r="K12" s="77" t="s">
        <v>4</v>
      </c>
      <c r="L12" s="203"/>
      <c r="M12" s="211"/>
      <c r="N12" s="116"/>
      <c r="O12" s="116"/>
    </row>
    <row r="13" spans="1:16" x14ac:dyDescent="0.2">
      <c r="A13" s="42" t="s">
        <v>63</v>
      </c>
      <c r="B13" s="212"/>
      <c r="C13" s="213">
        <v>10302</v>
      </c>
      <c r="D13" s="147" t="s">
        <v>4</v>
      </c>
      <c r="E13" s="147" t="s">
        <v>4</v>
      </c>
      <c r="F13" s="214">
        <v>10386</v>
      </c>
      <c r="G13" s="215"/>
      <c r="H13" s="216"/>
      <c r="I13" s="215"/>
      <c r="J13" s="150" t="s">
        <v>4</v>
      </c>
      <c r="K13" s="6" t="s">
        <v>4</v>
      </c>
      <c r="L13" s="203"/>
      <c r="M13" s="204"/>
      <c r="N13" s="117"/>
      <c r="O13" s="117"/>
    </row>
    <row r="14" spans="1:16" x14ac:dyDescent="0.2">
      <c r="A14" s="43" t="s">
        <v>64</v>
      </c>
      <c r="B14" s="212"/>
      <c r="C14" s="213">
        <v>9909</v>
      </c>
      <c r="D14" s="148" t="s">
        <v>4</v>
      </c>
      <c r="E14" s="148" t="s">
        <v>4</v>
      </c>
      <c r="F14" s="217">
        <v>9929</v>
      </c>
      <c r="G14" s="215"/>
      <c r="H14" s="216"/>
      <c r="I14" s="215"/>
      <c r="J14" s="150" t="s">
        <v>4</v>
      </c>
      <c r="K14" s="6" t="s">
        <v>4</v>
      </c>
      <c r="L14" s="203"/>
      <c r="M14" s="218"/>
      <c r="N14" s="117"/>
      <c r="O14" s="117"/>
    </row>
    <row r="15" spans="1:16" x14ac:dyDescent="0.2">
      <c r="A15" s="43" t="s">
        <v>43</v>
      </c>
      <c r="B15" s="212" t="s">
        <v>42</v>
      </c>
      <c r="C15" s="213">
        <v>53</v>
      </c>
      <c r="D15" s="148" t="s">
        <v>4</v>
      </c>
      <c r="E15" s="148" t="s">
        <v>4</v>
      </c>
      <c r="F15" s="217">
        <v>53</v>
      </c>
      <c r="G15" s="215"/>
      <c r="H15" s="216"/>
      <c r="I15" s="215"/>
      <c r="J15" s="150" t="s">
        <v>4</v>
      </c>
      <c r="K15" s="6" t="s">
        <v>4</v>
      </c>
      <c r="L15" s="203"/>
      <c r="M15" s="218"/>
      <c r="N15" s="117"/>
      <c r="O15" s="117"/>
    </row>
    <row r="16" spans="1:16" x14ac:dyDescent="0.2">
      <c r="A16" s="43" t="s">
        <v>41</v>
      </c>
      <c r="B16" s="212" t="s">
        <v>4</v>
      </c>
      <c r="C16" s="213">
        <v>881</v>
      </c>
      <c r="D16" s="148" t="s">
        <v>4</v>
      </c>
      <c r="E16" s="148" t="s">
        <v>4</v>
      </c>
      <c r="F16" s="217">
        <v>12269</v>
      </c>
      <c r="G16" s="215"/>
      <c r="H16" s="216"/>
      <c r="I16" s="215"/>
      <c r="J16" s="150" t="s">
        <v>4</v>
      </c>
      <c r="K16" s="6" t="s">
        <v>4</v>
      </c>
      <c r="L16" s="203"/>
      <c r="M16" s="218"/>
      <c r="N16" s="117"/>
      <c r="O16" s="117"/>
    </row>
    <row r="17" spans="1:15" ht="13.5" thickBot="1" x14ac:dyDescent="0.25">
      <c r="A17" s="40" t="s">
        <v>40</v>
      </c>
      <c r="B17" s="219" t="s">
        <v>39</v>
      </c>
      <c r="C17" s="220">
        <v>3150</v>
      </c>
      <c r="D17" s="149" t="s">
        <v>4</v>
      </c>
      <c r="E17" s="149" t="s">
        <v>4</v>
      </c>
      <c r="F17" s="221">
        <v>3518</v>
      </c>
      <c r="G17" s="200"/>
      <c r="H17" s="222"/>
      <c r="I17" s="223"/>
      <c r="J17" s="155" t="s">
        <v>4</v>
      </c>
      <c r="K17" s="7" t="s">
        <v>4</v>
      </c>
      <c r="L17" s="203"/>
      <c r="M17" s="224"/>
      <c r="N17" s="120"/>
      <c r="O17" s="120"/>
    </row>
    <row r="18" spans="1:15" ht="13.5" thickBot="1" x14ac:dyDescent="0.25">
      <c r="A18" s="44" t="s">
        <v>38</v>
      </c>
      <c r="B18" s="29"/>
      <c r="C18" s="61">
        <f>C13-C14+C15+C16+C17</f>
        <v>4477</v>
      </c>
      <c r="D18" s="61" t="s">
        <v>4</v>
      </c>
      <c r="E18" s="61" t="s">
        <v>4</v>
      </c>
      <c r="F18" s="23">
        <f>F13-F14+F15+F16+F17</f>
        <v>16297</v>
      </c>
      <c r="G18" s="24"/>
      <c r="H18" s="225"/>
      <c r="I18" s="226"/>
      <c r="J18" s="79" t="s">
        <v>4</v>
      </c>
      <c r="K18" s="8" t="s">
        <v>4</v>
      </c>
      <c r="L18" s="203"/>
      <c r="M18" s="227"/>
      <c r="N18" s="25"/>
      <c r="O18" s="25"/>
    </row>
    <row r="19" spans="1:15" x14ac:dyDescent="0.2">
      <c r="A19" s="40" t="s">
        <v>67</v>
      </c>
      <c r="B19" s="228" t="s">
        <v>68</v>
      </c>
      <c r="C19" s="229">
        <v>407</v>
      </c>
      <c r="D19" s="147" t="s">
        <v>4</v>
      </c>
      <c r="E19" s="147" t="s">
        <v>4</v>
      </c>
      <c r="F19" s="221">
        <v>401</v>
      </c>
      <c r="G19" s="200"/>
      <c r="H19" s="230"/>
      <c r="I19" s="231"/>
      <c r="J19" s="155" t="s">
        <v>4</v>
      </c>
      <c r="K19" s="7" t="s">
        <v>4</v>
      </c>
      <c r="L19" s="203"/>
      <c r="M19" s="232"/>
      <c r="N19" s="120"/>
      <c r="O19" s="120"/>
    </row>
    <row r="20" spans="1:15" x14ac:dyDescent="0.2">
      <c r="A20" s="43" t="s">
        <v>37</v>
      </c>
      <c r="B20" s="212" t="s">
        <v>36</v>
      </c>
      <c r="C20" s="233">
        <v>1161</v>
      </c>
      <c r="D20" s="148" t="s">
        <v>4</v>
      </c>
      <c r="E20" s="148" t="s">
        <v>4</v>
      </c>
      <c r="F20" s="217">
        <v>1169</v>
      </c>
      <c r="G20" s="215"/>
      <c r="H20" s="216"/>
      <c r="I20" s="215"/>
      <c r="J20" s="150" t="s">
        <v>4</v>
      </c>
      <c r="K20" s="6" t="s">
        <v>4</v>
      </c>
      <c r="L20" s="203"/>
      <c r="M20" s="218"/>
      <c r="N20" s="117"/>
      <c r="O20" s="117"/>
    </row>
    <row r="21" spans="1:15" x14ac:dyDescent="0.2">
      <c r="A21" s="43" t="s">
        <v>35</v>
      </c>
      <c r="B21" s="212" t="s">
        <v>4</v>
      </c>
      <c r="C21" s="233">
        <v>0</v>
      </c>
      <c r="D21" s="148" t="s">
        <v>4</v>
      </c>
      <c r="E21" s="148" t="s">
        <v>4</v>
      </c>
      <c r="F21" s="217">
        <v>0</v>
      </c>
      <c r="G21" s="215"/>
      <c r="H21" s="216"/>
      <c r="I21" s="215"/>
      <c r="J21" s="150" t="s">
        <v>4</v>
      </c>
      <c r="K21" s="6" t="s">
        <v>4</v>
      </c>
      <c r="L21" s="203"/>
      <c r="M21" s="218"/>
      <c r="N21" s="117"/>
      <c r="O21" s="117"/>
    </row>
    <row r="22" spans="1:15" x14ac:dyDescent="0.2">
      <c r="A22" s="43" t="s">
        <v>34</v>
      </c>
      <c r="B22" s="212" t="s">
        <v>4</v>
      </c>
      <c r="C22" s="233">
        <v>2844</v>
      </c>
      <c r="D22" s="148" t="s">
        <v>4</v>
      </c>
      <c r="E22" s="148" t="s">
        <v>4</v>
      </c>
      <c r="F22" s="217">
        <v>14309</v>
      </c>
      <c r="G22" s="215"/>
      <c r="H22" s="216"/>
      <c r="I22" s="215"/>
      <c r="J22" s="150" t="s">
        <v>4</v>
      </c>
      <c r="K22" s="6" t="s">
        <v>4</v>
      </c>
      <c r="L22" s="203"/>
      <c r="M22" s="218"/>
      <c r="N22" s="117"/>
      <c r="O22" s="117"/>
    </row>
    <row r="23" spans="1:15" ht="13.5" thickBot="1" x14ac:dyDescent="0.25">
      <c r="A23" s="41" t="s">
        <v>33</v>
      </c>
      <c r="B23" s="234" t="s">
        <v>4</v>
      </c>
      <c r="C23" s="233">
        <v>0</v>
      </c>
      <c r="D23" s="149" t="s">
        <v>4</v>
      </c>
      <c r="E23" s="149" t="s">
        <v>4</v>
      </c>
      <c r="F23" s="235">
        <v>0</v>
      </c>
      <c r="G23" s="223"/>
      <c r="H23" s="222"/>
      <c r="I23" s="223"/>
      <c r="J23" s="156" t="s">
        <v>4</v>
      </c>
      <c r="K23" s="5" t="s">
        <v>4</v>
      </c>
      <c r="L23" s="203"/>
      <c r="M23" s="211"/>
      <c r="N23" s="122"/>
      <c r="O23" s="122"/>
    </row>
    <row r="24" spans="1:15" x14ac:dyDescent="0.2">
      <c r="A24" s="45" t="s">
        <v>32</v>
      </c>
      <c r="B24" s="236" t="s">
        <v>4</v>
      </c>
      <c r="C24" s="237">
        <v>16584</v>
      </c>
      <c r="D24" s="238">
        <v>16670</v>
      </c>
      <c r="E24" s="238">
        <v>16670</v>
      </c>
      <c r="F24" s="239">
        <v>4167</v>
      </c>
      <c r="G24" s="240"/>
      <c r="H24" s="241"/>
      <c r="I24" s="240"/>
      <c r="J24" s="90">
        <f t="shared" ref="J24:J47" si="0">SUM(F24:I24)</f>
        <v>4167</v>
      </c>
      <c r="K24" s="158">
        <f>IF(E24=0,"x",(J24/E24*100))</f>
        <v>24.997000599880025</v>
      </c>
      <c r="L24" s="203"/>
      <c r="M24" s="204"/>
      <c r="N24" s="123"/>
      <c r="O24" s="124"/>
    </row>
    <row r="25" spans="1:15" x14ac:dyDescent="0.2">
      <c r="A25" s="43" t="s">
        <v>31</v>
      </c>
      <c r="B25" s="242" t="s">
        <v>4</v>
      </c>
      <c r="C25" s="213">
        <v>0</v>
      </c>
      <c r="D25" s="243">
        <v>0</v>
      </c>
      <c r="E25" s="243">
        <v>0</v>
      </c>
      <c r="F25" s="244">
        <v>0</v>
      </c>
      <c r="G25" s="215"/>
      <c r="H25" s="216"/>
      <c r="I25" s="215"/>
      <c r="J25" s="150">
        <f t="shared" si="0"/>
        <v>0</v>
      </c>
      <c r="K25" s="159" t="str">
        <f>IF(E25=0,"x",(J25/E25)*100)</f>
        <v>x</v>
      </c>
      <c r="L25" s="203"/>
      <c r="M25" s="218"/>
      <c r="N25" s="125"/>
      <c r="O25" s="126"/>
    </row>
    <row r="26" spans="1:15" ht="13.5" thickBot="1" x14ac:dyDescent="0.25">
      <c r="A26" s="41" t="s">
        <v>30</v>
      </c>
      <c r="B26" s="245">
        <v>672</v>
      </c>
      <c r="C26" s="246">
        <v>13796</v>
      </c>
      <c r="D26" s="247">
        <v>14315</v>
      </c>
      <c r="E26" s="247">
        <v>14315</v>
      </c>
      <c r="F26" s="248">
        <v>3578</v>
      </c>
      <c r="G26" s="249"/>
      <c r="H26" s="250"/>
      <c r="I26" s="251"/>
      <c r="J26" s="151">
        <f t="shared" si="0"/>
        <v>3578</v>
      </c>
      <c r="K26" s="160">
        <f t="shared" ref="K26" si="1">IF(E26=0,"x",(J26/E26*100))</f>
        <v>24.994760740482011</v>
      </c>
      <c r="L26" s="203"/>
      <c r="M26" s="224"/>
      <c r="N26" s="127"/>
      <c r="O26" s="128"/>
    </row>
    <row r="27" spans="1:15" x14ac:dyDescent="0.2">
      <c r="A27" s="42" t="s">
        <v>6</v>
      </c>
      <c r="B27" s="236">
        <v>501</v>
      </c>
      <c r="C27" s="213">
        <v>1792</v>
      </c>
      <c r="D27" s="252">
        <v>1656</v>
      </c>
      <c r="E27" s="252">
        <v>1656</v>
      </c>
      <c r="F27" s="253">
        <v>590</v>
      </c>
      <c r="G27" s="231"/>
      <c r="H27" s="230"/>
      <c r="I27" s="231"/>
      <c r="J27" s="90">
        <f t="shared" si="0"/>
        <v>590</v>
      </c>
      <c r="K27" s="163">
        <f t="shared" ref="K27:K47" si="2">IF(E27=0,"x",(J27/E27)*100)</f>
        <v>35.628019323671495</v>
      </c>
      <c r="L27" s="203"/>
      <c r="M27" s="232"/>
      <c r="N27" s="129"/>
      <c r="O27" s="130"/>
    </row>
    <row r="28" spans="1:15" x14ac:dyDescent="0.2">
      <c r="A28" s="43" t="s">
        <v>29</v>
      </c>
      <c r="B28" s="242">
        <v>502</v>
      </c>
      <c r="C28" s="213">
        <v>840</v>
      </c>
      <c r="D28" s="254">
        <v>1060</v>
      </c>
      <c r="E28" s="254">
        <v>1060</v>
      </c>
      <c r="F28" s="255">
        <v>16</v>
      </c>
      <c r="G28" s="215"/>
      <c r="H28" s="216"/>
      <c r="I28" s="215"/>
      <c r="J28" s="150">
        <f t="shared" si="0"/>
        <v>16</v>
      </c>
      <c r="K28" s="159">
        <f t="shared" si="2"/>
        <v>1.5094339622641511</v>
      </c>
      <c r="L28" s="203"/>
      <c r="M28" s="218"/>
      <c r="N28" s="125"/>
      <c r="O28" s="126"/>
    </row>
    <row r="29" spans="1:15" x14ac:dyDescent="0.2">
      <c r="A29" s="43" t="s">
        <v>5</v>
      </c>
      <c r="B29" s="242">
        <v>504</v>
      </c>
      <c r="C29" s="213">
        <v>0</v>
      </c>
      <c r="D29" s="254">
        <v>0</v>
      </c>
      <c r="E29" s="254">
        <v>0</v>
      </c>
      <c r="F29" s="255">
        <v>0</v>
      </c>
      <c r="G29" s="215"/>
      <c r="H29" s="216"/>
      <c r="I29" s="215"/>
      <c r="J29" s="150">
        <f t="shared" si="0"/>
        <v>0</v>
      </c>
      <c r="K29" s="159" t="str">
        <f t="shared" si="2"/>
        <v>x</v>
      </c>
      <c r="L29" s="203"/>
      <c r="M29" s="218"/>
      <c r="N29" s="125"/>
      <c r="O29" s="126"/>
    </row>
    <row r="30" spans="1:15" x14ac:dyDescent="0.2">
      <c r="A30" s="43" t="s">
        <v>0</v>
      </c>
      <c r="B30" s="242">
        <v>511</v>
      </c>
      <c r="C30" s="213">
        <v>128</v>
      </c>
      <c r="D30" s="254">
        <v>360</v>
      </c>
      <c r="E30" s="254">
        <v>360</v>
      </c>
      <c r="F30" s="255">
        <v>92</v>
      </c>
      <c r="G30" s="215"/>
      <c r="H30" s="216"/>
      <c r="I30" s="215"/>
      <c r="J30" s="150">
        <f t="shared" si="0"/>
        <v>92</v>
      </c>
      <c r="K30" s="159">
        <f t="shared" si="2"/>
        <v>25.555555555555554</v>
      </c>
      <c r="L30" s="203"/>
      <c r="M30" s="218"/>
      <c r="N30" s="125"/>
      <c r="O30" s="126"/>
    </row>
    <row r="31" spans="1:15" x14ac:dyDescent="0.2">
      <c r="A31" s="43" t="s">
        <v>1</v>
      </c>
      <c r="B31" s="242">
        <v>518</v>
      </c>
      <c r="C31" s="213">
        <v>1078</v>
      </c>
      <c r="D31" s="254">
        <v>825</v>
      </c>
      <c r="E31" s="254">
        <v>825</v>
      </c>
      <c r="F31" s="255">
        <v>322</v>
      </c>
      <c r="G31" s="215"/>
      <c r="H31" s="216"/>
      <c r="I31" s="215"/>
      <c r="J31" s="150">
        <f t="shared" si="0"/>
        <v>322</v>
      </c>
      <c r="K31" s="159">
        <f t="shared" si="2"/>
        <v>39.030303030303031</v>
      </c>
      <c r="L31" s="203"/>
      <c r="M31" s="218"/>
      <c r="N31" s="125"/>
      <c r="O31" s="126"/>
    </row>
    <row r="32" spans="1:15" x14ac:dyDescent="0.2">
      <c r="A32" s="43" t="s">
        <v>28</v>
      </c>
      <c r="B32" s="242">
        <v>521</v>
      </c>
      <c r="C32" s="213">
        <v>9501</v>
      </c>
      <c r="D32" s="254">
        <v>9804</v>
      </c>
      <c r="E32" s="254">
        <v>9804</v>
      </c>
      <c r="F32" s="255">
        <v>2275</v>
      </c>
      <c r="G32" s="215"/>
      <c r="H32" s="216"/>
      <c r="I32" s="215"/>
      <c r="J32" s="150">
        <f t="shared" si="0"/>
        <v>2275</v>
      </c>
      <c r="K32" s="159">
        <f t="shared" si="2"/>
        <v>23.204814361485106</v>
      </c>
      <c r="L32" s="203"/>
      <c r="M32" s="218"/>
      <c r="N32" s="125"/>
      <c r="O32" s="126"/>
    </row>
    <row r="33" spans="1:15" x14ac:dyDescent="0.2">
      <c r="A33" s="43" t="s">
        <v>27</v>
      </c>
      <c r="B33" s="242" t="s">
        <v>26</v>
      </c>
      <c r="C33" s="213">
        <v>3500</v>
      </c>
      <c r="D33" s="254">
        <v>3675</v>
      </c>
      <c r="E33" s="254">
        <v>3675</v>
      </c>
      <c r="F33" s="255">
        <v>851</v>
      </c>
      <c r="G33" s="215"/>
      <c r="H33" s="216"/>
      <c r="I33" s="215"/>
      <c r="J33" s="150">
        <f t="shared" si="0"/>
        <v>851</v>
      </c>
      <c r="K33" s="159">
        <f t="shared" si="2"/>
        <v>23.156462585034014</v>
      </c>
      <c r="L33" s="203"/>
      <c r="M33" s="218"/>
      <c r="N33" s="125"/>
      <c r="O33" s="126"/>
    </row>
    <row r="34" spans="1:15" x14ac:dyDescent="0.2">
      <c r="A34" s="43" t="s">
        <v>25</v>
      </c>
      <c r="B34" s="242">
        <v>557</v>
      </c>
      <c r="C34" s="213">
        <v>0</v>
      </c>
      <c r="D34" s="254">
        <v>0</v>
      </c>
      <c r="E34" s="254">
        <v>0</v>
      </c>
      <c r="F34" s="255">
        <v>0</v>
      </c>
      <c r="G34" s="215"/>
      <c r="H34" s="216"/>
      <c r="I34" s="215"/>
      <c r="J34" s="150">
        <f t="shared" si="0"/>
        <v>0</v>
      </c>
      <c r="K34" s="159" t="str">
        <f t="shared" si="2"/>
        <v>x</v>
      </c>
      <c r="L34" s="203"/>
      <c r="M34" s="218"/>
      <c r="N34" s="125"/>
      <c r="O34" s="126"/>
    </row>
    <row r="35" spans="1:15" x14ac:dyDescent="0.2">
      <c r="A35" s="43" t="s">
        <v>2</v>
      </c>
      <c r="B35" s="242">
        <v>551</v>
      </c>
      <c r="C35" s="213">
        <v>24</v>
      </c>
      <c r="D35" s="254">
        <v>26</v>
      </c>
      <c r="E35" s="254">
        <v>26</v>
      </c>
      <c r="F35" s="255">
        <v>6</v>
      </c>
      <c r="G35" s="215"/>
      <c r="H35" s="216"/>
      <c r="I35" s="215"/>
      <c r="J35" s="150">
        <f t="shared" si="0"/>
        <v>6</v>
      </c>
      <c r="K35" s="159">
        <f t="shared" si="2"/>
        <v>23.076923076923077</v>
      </c>
      <c r="L35" s="203"/>
      <c r="M35" s="218"/>
      <c r="N35" s="125"/>
      <c r="O35" s="126"/>
    </row>
    <row r="36" spans="1:15" ht="13.5" thickBot="1" x14ac:dyDescent="0.25">
      <c r="A36" s="40" t="s">
        <v>24</v>
      </c>
      <c r="B36" s="256" t="s">
        <v>23</v>
      </c>
      <c r="C36" s="257">
        <v>840</v>
      </c>
      <c r="D36" s="258">
        <v>593</v>
      </c>
      <c r="E36" s="258">
        <v>593</v>
      </c>
      <c r="F36" s="259">
        <v>31</v>
      </c>
      <c r="G36" s="200"/>
      <c r="H36" s="222"/>
      <c r="I36" s="215"/>
      <c r="J36" s="151">
        <f t="shared" si="0"/>
        <v>31</v>
      </c>
      <c r="K36" s="160">
        <f t="shared" si="2"/>
        <v>5.2276559865092747</v>
      </c>
      <c r="L36" s="203"/>
      <c r="M36" s="211"/>
      <c r="N36" s="131"/>
      <c r="O36" s="132"/>
    </row>
    <row r="37" spans="1:15" ht="13.5" thickBot="1" x14ac:dyDescent="0.25">
      <c r="A37" s="44" t="s">
        <v>22</v>
      </c>
      <c r="B37" s="78"/>
      <c r="C37" s="79">
        <f t="shared" ref="C37:I37" si="3">SUM(C27:C36)</f>
        <v>17703</v>
      </c>
      <c r="D37" s="260">
        <f t="shared" si="3"/>
        <v>17999</v>
      </c>
      <c r="E37" s="260">
        <f t="shared" si="3"/>
        <v>17999</v>
      </c>
      <c r="F37" s="8">
        <f t="shared" si="3"/>
        <v>4183</v>
      </c>
      <c r="G37" s="111">
        <f t="shared" si="3"/>
        <v>0</v>
      </c>
      <c r="H37" s="23">
        <f t="shared" si="3"/>
        <v>0</v>
      </c>
      <c r="I37" s="111">
        <f t="shared" si="3"/>
        <v>0</v>
      </c>
      <c r="J37" s="79">
        <f t="shared" si="0"/>
        <v>4183</v>
      </c>
      <c r="K37" s="161">
        <f t="shared" si="2"/>
        <v>23.240180010000554</v>
      </c>
      <c r="L37" s="203"/>
      <c r="M37" s="133">
        <f>SUM(M27:M36)</f>
        <v>0</v>
      </c>
      <c r="N37" s="134">
        <f>SUM(N27:N36)</f>
        <v>0</v>
      </c>
      <c r="O37" s="133">
        <f>SUM(O27:O36)</f>
        <v>0</v>
      </c>
    </row>
    <row r="38" spans="1:15" x14ac:dyDescent="0.2">
      <c r="A38" s="42" t="s">
        <v>21</v>
      </c>
      <c r="B38" s="236">
        <v>601</v>
      </c>
      <c r="C38" s="261">
        <v>0</v>
      </c>
      <c r="D38" s="252">
        <v>0</v>
      </c>
      <c r="E38" s="252">
        <v>0</v>
      </c>
      <c r="F38" s="262">
        <v>0</v>
      </c>
      <c r="G38" s="231"/>
      <c r="H38" s="230"/>
      <c r="I38" s="215"/>
      <c r="J38" s="90">
        <f t="shared" si="0"/>
        <v>0</v>
      </c>
      <c r="K38" s="158" t="str">
        <f t="shared" si="2"/>
        <v>x</v>
      </c>
      <c r="L38" s="203"/>
      <c r="M38" s="232"/>
      <c r="N38" s="129"/>
      <c r="O38" s="130"/>
    </row>
    <row r="39" spans="1:15" x14ac:dyDescent="0.2">
      <c r="A39" s="43" t="s">
        <v>20</v>
      </c>
      <c r="B39" s="242">
        <v>602</v>
      </c>
      <c r="C39" s="213">
        <v>535</v>
      </c>
      <c r="D39" s="254">
        <v>525</v>
      </c>
      <c r="E39" s="254">
        <v>525</v>
      </c>
      <c r="F39" s="255">
        <v>150</v>
      </c>
      <c r="G39" s="215"/>
      <c r="H39" s="216"/>
      <c r="I39" s="215"/>
      <c r="J39" s="150">
        <f t="shared" si="0"/>
        <v>150</v>
      </c>
      <c r="K39" s="159">
        <f t="shared" si="2"/>
        <v>28.571428571428569</v>
      </c>
      <c r="L39" s="203"/>
      <c r="M39" s="218"/>
      <c r="N39" s="125"/>
      <c r="O39" s="126"/>
    </row>
    <row r="40" spans="1:15" x14ac:dyDescent="0.2">
      <c r="A40" s="43" t="s">
        <v>19</v>
      </c>
      <c r="B40" s="242">
        <v>604</v>
      </c>
      <c r="C40" s="213">
        <v>0</v>
      </c>
      <c r="D40" s="254">
        <v>0</v>
      </c>
      <c r="E40" s="254">
        <v>0</v>
      </c>
      <c r="F40" s="255">
        <v>0</v>
      </c>
      <c r="G40" s="215"/>
      <c r="H40" s="216"/>
      <c r="I40" s="215"/>
      <c r="J40" s="150">
        <f t="shared" si="0"/>
        <v>0</v>
      </c>
      <c r="K40" s="159" t="str">
        <f t="shared" si="2"/>
        <v>x</v>
      </c>
      <c r="L40" s="203"/>
      <c r="M40" s="218"/>
      <c r="N40" s="125"/>
      <c r="O40" s="126"/>
    </row>
    <row r="41" spans="1:15" x14ac:dyDescent="0.2">
      <c r="A41" s="43" t="s">
        <v>18</v>
      </c>
      <c r="B41" s="242" t="s">
        <v>17</v>
      </c>
      <c r="C41" s="213">
        <v>16584</v>
      </c>
      <c r="D41" s="254">
        <v>16670</v>
      </c>
      <c r="E41" s="254">
        <v>16670</v>
      </c>
      <c r="F41" s="255">
        <v>4167</v>
      </c>
      <c r="G41" s="215"/>
      <c r="H41" s="216"/>
      <c r="I41" s="215"/>
      <c r="J41" s="150">
        <f t="shared" si="0"/>
        <v>4167</v>
      </c>
      <c r="K41" s="159">
        <f t="shared" si="2"/>
        <v>24.997000599880025</v>
      </c>
      <c r="L41" s="203"/>
      <c r="M41" s="218"/>
      <c r="N41" s="125"/>
      <c r="O41" s="126"/>
    </row>
    <row r="42" spans="1:15" ht="13.5" thickBot="1" x14ac:dyDescent="0.25">
      <c r="A42" s="40" t="s">
        <v>7</v>
      </c>
      <c r="B42" s="256" t="s">
        <v>16</v>
      </c>
      <c r="C42" s="220">
        <v>650</v>
      </c>
      <c r="D42" s="258">
        <v>804</v>
      </c>
      <c r="E42" s="258">
        <v>804</v>
      </c>
      <c r="F42" s="259">
        <v>219</v>
      </c>
      <c r="G42" s="200"/>
      <c r="H42" s="222"/>
      <c r="I42" s="215"/>
      <c r="J42" s="151">
        <f t="shared" si="0"/>
        <v>219</v>
      </c>
      <c r="K42" s="160">
        <f t="shared" si="2"/>
        <v>27.238805970149254</v>
      </c>
      <c r="L42" s="203"/>
      <c r="M42" s="211"/>
      <c r="N42" s="131"/>
      <c r="O42" s="132"/>
    </row>
    <row r="43" spans="1:15" ht="13.5" thickBot="1" x14ac:dyDescent="0.25">
      <c r="A43" s="44" t="s">
        <v>15</v>
      </c>
      <c r="B43" s="78" t="s">
        <v>4</v>
      </c>
      <c r="C43" s="79">
        <f t="shared" ref="C43:I43" si="4">SUM(C38:C42)</f>
        <v>17769</v>
      </c>
      <c r="D43" s="260">
        <f t="shared" si="4"/>
        <v>17999</v>
      </c>
      <c r="E43" s="260">
        <f t="shared" si="4"/>
        <v>17999</v>
      </c>
      <c r="F43" s="8">
        <f t="shared" si="4"/>
        <v>4536</v>
      </c>
      <c r="G43" s="111">
        <f t="shared" si="4"/>
        <v>0</v>
      </c>
      <c r="H43" s="23">
        <f t="shared" si="4"/>
        <v>0</v>
      </c>
      <c r="I43" s="112">
        <f t="shared" si="4"/>
        <v>0</v>
      </c>
      <c r="J43" s="79">
        <f t="shared" si="0"/>
        <v>4536</v>
      </c>
      <c r="K43" s="163">
        <f t="shared" si="2"/>
        <v>25.2014000777821</v>
      </c>
      <c r="L43" s="203"/>
      <c r="M43" s="133">
        <f>SUM(M38:M42)</f>
        <v>0</v>
      </c>
      <c r="N43" s="134">
        <f>SUM(N38:N42)</f>
        <v>0</v>
      </c>
      <c r="O43" s="133">
        <f>SUM(O38:O42)</f>
        <v>0</v>
      </c>
    </row>
    <row r="44" spans="1:15" s="169" customFormat="1" ht="5.25" customHeight="1" thickBot="1" x14ac:dyDescent="0.25">
      <c r="A44" s="263"/>
      <c r="B44" s="264"/>
      <c r="C44" s="220"/>
      <c r="D44" s="265"/>
      <c r="E44" s="265"/>
      <c r="F44" s="266"/>
      <c r="G44" s="229"/>
      <c r="H44" s="267"/>
      <c r="I44" s="229"/>
      <c r="J44" s="268"/>
      <c r="K44" s="269"/>
      <c r="L44" s="270"/>
      <c r="M44" s="271"/>
      <c r="N44" s="272"/>
      <c r="O44" s="272"/>
    </row>
    <row r="45" spans="1:15" ht="13.5" thickBot="1" x14ac:dyDescent="0.25">
      <c r="A45" s="89" t="s">
        <v>14</v>
      </c>
      <c r="B45" s="78" t="s">
        <v>4</v>
      </c>
      <c r="C45" s="8">
        <f t="shared" ref="C45:I45" si="5">C43-C41</f>
        <v>1185</v>
      </c>
      <c r="D45" s="79">
        <f t="shared" si="5"/>
        <v>1329</v>
      </c>
      <c r="E45" s="79">
        <f t="shared" si="5"/>
        <v>1329</v>
      </c>
      <c r="F45" s="8">
        <f t="shared" si="5"/>
        <v>369</v>
      </c>
      <c r="G45" s="80">
        <f t="shared" si="5"/>
        <v>0</v>
      </c>
      <c r="H45" s="8">
        <f t="shared" si="5"/>
        <v>0</v>
      </c>
      <c r="I45" s="80">
        <f t="shared" si="5"/>
        <v>0</v>
      </c>
      <c r="J45" s="90">
        <f t="shared" si="0"/>
        <v>369</v>
      </c>
      <c r="K45" s="158">
        <f t="shared" si="2"/>
        <v>27.765237020316025</v>
      </c>
      <c r="L45" s="203"/>
      <c r="M45" s="82">
        <f>M43-M41</f>
        <v>0</v>
      </c>
      <c r="N45" s="81">
        <f>N43-N41</f>
        <v>0</v>
      </c>
      <c r="O45" s="82">
        <f>O43-O41</f>
        <v>0</v>
      </c>
    </row>
    <row r="46" spans="1:15" ht="13.5" thickBot="1" x14ac:dyDescent="0.25">
      <c r="A46" s="44" t="s">
        <v>13</v>
      </c>
      <c r="B46" s="78" t="s">
        <v>4</v>
      </c>
      <c r="C46" s="8">
        <f t="shared" ref="C46:I46" si="6">C43-C37</f>
        <v>66</v>
      </c>
      <c r="D46" s="79">
        <f t="shared" si="6"/>
        <v>0</v>
      </c>
      <c r="E46" s="79">
        <f t="shared" si="6"/>
        <v>0</v>
      </c>
      <c r="F46" s="8">
        <f t="shared" si="6"/>
        <v>353</v>
      </c>
      <c r="G46" s="80">
        <f t="shared" si="6"/>
        <v>0</v>
      </c>
      <c r="H46" s="8">
        <f t="shared" si="6"/>
        <v>0</v>
      </c>
      <c r="I46" s="80">
        <f t="shared" si="6"/>
        <v>0</v>
      </c>
      <c r="J46" s="90">
        <f t="shared" si="0"/>
        <v>353</v>
      </c>
      <c r="K46" s="158" t="str">
        <f t="shared" si="2"/>
        <v>x</v>
      </c>
      <c r="L46" s="203"/>
      <c r="M46" s="82">
        <f>M43-M37</f>
        <v>0</v>
      </c>
      <c r="N46" s="81">
        <f>N43-N37</f>
        <v>0</v>
      </c>
      <c r="O46" s="82">
        <f>O43-O37</f>
        <v>0</v>
      </c>
    </row>
    <row r="47" spans="1:15" ht="13.5" thickBot="1" x14ac:dyDescent="0.25">
      <c r="A47" s="91" t="s">
        <v>12</v>
      </c>
      <c r="B47" s="92" t="s">
        <v>4</v>
      </c>
      <c r="C47" s="8">
        <f t="shared" ref="C47:I47" si="7">C46-C41</f>
        <v>-16518</v>
      </c>
      <c r="D47" s="79">
        <f t="shared" si="7"/>
        <v>-16670</v>
      </c>
      <c r="E47" s="79">
        <f t="shared" si="7"/>
        <v>-16670</v>
      </c>
      <c r="F47" s="8">
        <f t="shared" si="7"/>
        <v>-3814</v>
      </c>
      <c r="G47" s="80">
        <f t="shared" si="7"/>
        <v>0</v>
      </c>
      <c r="H47" s="8">
        <f t="shared" si="7"/>
        <v>0</v>
      </c>
      <c r="I47" s="80">
        <f t="shared" si="7"/>
        <v>0</v>
      </c>
      <c r="J47" s="79">
        <f t="shared" si="0"/>
        <v>-3814</v>
      </c>
      <c r="K47" s="158">
        <f t="shared" si="2"/>
        <v>22.879424115176963</v>
      </c>
      <c r="L47" s="203"/>
      <c r="M47" s="82">
        <f>M46-M41</f>
        <v>0</v>
      </c>
      <c r="N47" s="81">
        <f>N46-N41</f>
        <v>0</v>
      </c>
      <c r="O47" s="82">
        <f>O46-O41</f>
        <v>0</v>
      </c>
    </row>
    <row r="50" spans="1:10" ht="14.25" x14ac:dyDescent="0.2">
      <c r="A50" s="273" t="s">
        <v>11</v>
      </c>
    </row>
    <row r="51" spans="1:10" s="191" customFormat="1" ht="14.25" x14ac:dyDescent="0.2">
      <c r="A51" s="274" t="s">
        <v>10</v>
      </c>
      <c r="B51" s="275"/>
      <c r="E51" s="179"/>
      <c r="F51" s="179"/>
      <c r="G51" s="179"/>
      <c r="H51" s="179"/>
      <c r="I51" s="179"/>
      <c r="J51" s="179"/>
    </row>
    <row r="52" spans="1:10" s="191" customFormat="1" ht="14.25" x14ac:dyDescent="0.2">
      <c r="A52" s="48" t="s">
        <v>9</v>
      </c>
      <c r="B52" s="275"/>
      <c r="E52" s="179"/>
      <c r="F52" s="179"/>
      <c r="G52" s="179"/>
      <c r="H52" s="179"/>
      <c r="I52" s="179"/>
      <c r="J52" s="179"/>
    </row>
    <row r="53" spans="1:10" s="19" customFormat="1" ht="14.25" x14ac:dyDescent="0.2">
      <c r="A53" s="48" t="s">
        <v>62</v>
      </c>
      <c r="B53" s="20"/>
      <c r="E53" s="21"/>
      <c r="F53" s="21"/>
      <c r="G53" s="21"/>
      <c r="H53" s="21"/>
      <c r="I53" s="21"/>
      <c r="J53" s="21"/>
    </row>
    <row r="56" spans="1:10" x14ac:dyDescent="0.2">
      <c r="A56" s="34" t="s">
        <v>79</v>
      </c>
    </row>
    <row r="58" spans="1:10" x14ac:dyDescent="0.2">
      <c r="A58" s="34" t="s">
        <v>80</v>
      </c>
    </row>
  </sheetData>
  <mergeCells count="3">
    <mergeCell ref="A1:O1"/>
    <mergeCell ref="C7:O7"/>
    <mergeCell ref="F9:I9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R1" sqref="R1"/>
    </sheetView>
  </sheetViews>
  <sheetFormatPr defaultColWidth="8.7109375" defaultRowHeight="12.75" x14ac:dyDescent="0.2"/>
  <cols>
    <col min="1" max="1" width="37.7109375" style="34" customWidth="1"/>
    <col min="2" max="2" width="7.28515625" style="3" customWidth="1"/>
    <col min="3" max="4" width="11.5703125" style="1" customWidth="1"/>
    <col min="5" max="5" width="11.5703125" style="2" customWidth="1"/>
    <col min="6" max="6" width="11.42578125" style="2" customWidth="1"/>
    <col min="7" max="7" width="9.85546875" style="2" customWidth="1"/>
    <col min="8" max="8" width="9.140625" style="2" customWidth="1"/>
    <col min="9" max="9" width="9.28515625" style="2" customWidth="1"/>
    <col min="10" max="10" width="9.140625" style="2" customWidth="1"/>
    <col min="11" max="11" width="12" style="1" customWidth="1"/>
    <col min="12" max="12" width="8.7109375" style="1"/>
    <col min="13" max="13" width="11.85546875" style="1" customWidth="1"/>
    <col min="14" max="14" width="12.5703125" style="1" customWidth="1"/>
    <col min="15" max="15" width="11.85546875" style="1" customWidth="1"/>
    <col min="16" max="16" width="12" style="1" customWidth="1"/>
    <col min="17" max="16384" width="8.7109375" style="1"/>
  </cols>
  <sheetData>
    <row r="1" spans="1:16" ht="24" customHeight="1" x14ac:dyDescent="0.35">
      <c r="A1" s="171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"/>
    </row>
    <row r="2" spans="1:16" x14ac:dyDescent="0.2">
      <c r="O2" s="18"/>
    </row>
    <row r="3" spans="1:16" ht="18.75" x14ac:dyDescent="0.3">
      <c r="A3" s="35" t="s">
        <v>71</v>
      </c>
      <c r="F3" s="15"/>
      <c r="G3" s="15"/>
    </row>
    <row r="4" spans="1:16" ht="21.75" customHeight="1" x14ac:dyDescent="0.25">
      <c r="A4" s="36"/>
      <c r="F4" s="15"/>
      <c r="G4" s="15"/>
    </row>
    <row r="5" spans="1:16" x14ac:dyDescent="0.2">
      <c r="A5" s="37"/>
      <c r="F5" s="15"/>
      <c r="G5" s="15"/>
    </row>
    <row r="6" spans="1:16" ht="6" customHeight="1" thickBot="1" x14ac:dyDescent="0.25">
      <c r="F6" s="15"/>
      <c r="G6" s="15"/>
    </row>
    <row r="7" spans="1:16" ht="24.75" customHeight="1" thickBot="1" x14ac:dyDescent="0.3">
      <c r="A7" s="38" t="s">
        <v>61</v>
      </c>
      <c r="B7" s="16"/>
      <c r="C7" s="184" t="s">
        <v>81</v>
      </c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6"/>
    </row>
    <row r="8" spans="1:16" ht="23.25" customHeight="1" thickBot="1" x14ac:dyDescent="0.25">
      <c r="A8" s="37" t="s">
        <v>60</v>
      </c>
      <c r="F8" s="15"/>
      <c r="G8" s="15"/>
    </row>
    <row r="9" spans="1:16" ht="13.5" thickBot="1" x14ac:dyDescent="0.25">
      <c r="A9" s="49"/>
      <c r="B9" s="50"/>
      <c r="C9" s="93" t="s">
        <v>3</v>
      </c>
      <c r="D9" s="143" t="s">
        <v>59</v>
      </c>
      <c r="E9" s="144" t="s">
        <v>58</v>
      </c>
      <c r="F9" s="173" t="s">
        <v>57</v>
      </c>
      <c r="G9" s="174"/>
      <c r="H9" s="174"/>
      <c r="I9" s="175"/>
      <c r="J9" s="14" t="s">
        <v>70</v>
      </c>
      <c r="K9" s="13" t="s">
        <v>56</v>
      </c>
      <c r="M9" s="50" t="s">
        <v>54</v>
      </c>
      <c r="N9" s="50" t="s">
        <v>55</v>
      </c>
      <c r="O9" s="50" t="s">
        <v>54</v>
      </c>
    </row>
    <row r="10" spans="1:16" ht="13.5" thickBot="1" x14ac:dyDescent="0.25">
      <c r="A10" s="39" t="s">
        <v>53</v>
      </c>
      <c r="B10" s="51" t="s">
        <v>52</v>
      </c>
      <c r="C10" s="94" t="s">
        <v>69</v>
      </c>
      <c r="D10" s="145">
        <v>2025</v>
      </c>
      <c r="E10" s="146">
        <v>2025</v>
      </c>
      <c r="F10" s="12" t="s">
        <v>51</v>
      </c>
      <c r="G10" s="52" t="s">
        <v>50</v>
      </c>
      <c r="H10" s="52" t="s">
        <v>49</v>
      </c>
      <c r="I10" s="53" t="s">
        <v>48</v>
      </c>
      <c r="J10" s="11" t="s">
        <v>8</v>
      </c>
      <c r="K10" s="10" t="s">
        <v>47</v>
      </c>
      <c r="M10" s="54" t="s">
        <v>65</v>
      </c>
      <c r="N10" s="51" t="s">
        <v>66</v>
      </c>
      <c r="O10" s="51" t="s">
        <v>46</v>
      </c>
    </row>
    <row r="11" spans="1:16" x14ac:dyDescent="0.2">
      <c r="A11" s="40" t="s">
        <v>45</v>
      </c>
      <c r="B11" s="55"/>
      <c r="C11" s="22">
        <v>31</v>
      </c>
      <c r="D11" s="141">
        <v>32</v>
      </c>
      <c r="E11" s="141">
        <v>32</v>
      </c>
      <c r="F11" s="9">
        <v>29</v>
      </c>
      <c r="G11" s="95"/>
      <c r="H11" s="96"/>
      <c r="I11" s="97"/>
      <c r="J11" s="153" t="s">
        <v>4</v>
      </c>
      <c r="K11" s="157" t="s">
        <v>4</v>
      </c>
      <c r="L11" s="170"/>
      <c r="M11" s="113"/>
      <c r="N11" s="114"/>
      <c r="O11" s="114"/>
    </row>
    <row r="12" spans="1:16" ht="13.5" thickBot="1" x14ac:dyDescent="0.25">
      <c r="A12" s="41" t="s">
        <v>44</v>
      </c>
      <c r="B12" s="58"/>
      <c r="C12" s="26">
        <v>31</v>
      </c>
      <c r="D12" s="142">
        <v>32</v>
      </c>
      <c r="E12" s="142">
        <v>32</v>
      </c>
      <c r="F12" s="27">
        <v>29</v>
      </c>
      <c r="G12" s="98"/>
      <c r="H12" s="99"/>
      <c r="I12" s="98"/>
      <c r="J12" s="154"/>
      <c r="K12" s="77" t="s">
        <v>4</v>
      </c>
      <c r="L12" s="170"/>
      <c r="M12" s="115"/>
      <c r="N12" s="116"/>
      <c r="O12" s="116"/>
    </row>
    <row r="13" spans="1:16" x14ac:dyDescent="0.2">
      <c r="A13" s="42" t="s">
        <v>63</v>
      </c>
      <c r="B13" s="59"/>
      <c r="C13" s="276">
        <v>28337</v>
      </c>
      <c r="D13" s="147" t="s">
        <v>4</v>
      </c>
      <c r="E13" s="147" t="s">
        <v>4</v>
      </c>
      <c r="F13" s="30">
        <v>30184</v>
      </c>
      <c r="G13" s="100"/>
      <c r="H13" s="101"/>
      <c r="I13" s="100"/>
      <c r="J13" s="150" t="s">
        <v>4</v>
      </c>
      <c r="K13" s="6" t="s">
        <v>4</v>
      </c>
      <c r="L13" s="170"/>
      <c r="M13" s="113"/>
      <c r="N13" s="117"/>
      <c r="O13" s="117"/>
    </row>
    <row r="14" spans="1:16" x14ac:dyDescent="0.2">
      <c r="A14" s="43" t="s">
        <v>64</v>
      </c>
      <c r="B14" s="59"/>
      <c r="C14" s="276">
        <v>19354</v>
      </c>
      <c r="D14" s="148" t="s">
        <v>4</v>
      </c>
      <c r="E14" s="148" t="s">
        <v>4</v>
      </c>
      <c r="F14" s="31">
        <v>19005</v>
      </c>
      <c r="G14" s="100"/>
      <c r="H14" s="101"/>
      <c r="I14" s="100"/>
      <c r="J14" s="150" t="s">
        <v>4</v>
      </c>
      <c r="K14" s="6" t="s">
        <v>4</v>
      </c>
      <c r="L14" s="170"/>
      <c r="M14" s="118"/>
      <c r="N14" s="117"/>
      <c r="O14" s="117"/>
    </row>
    <row r="15" spans="1:16" x14ac:dyDescent="0.2">
      <c r="A15" s="43" t="s">
        <v>43</v>
      </c>
      <c r="B15" s="59" t="s">
        <v>42</v>
      </c>
      <c r="C15" s="276">
        <v>13</v>
      </c>
      <c r="D15" s="148" t="s">
        <v>4</v>
      </c>
      <c r="E15" s="148" t="s">
        <v>4</v>
      </c>
      <c r="F15" s="31">
        <v>13</v>
      </c>
      <c r="G15" s="100"/>
      <c r="H15" s="101"/>
      <c r="I15" s="100"/>
      <c r="J15" s="150" t="s">
        <v>4</v>
      </c>
      <c r="K15" s="6" t="s">
        <v>4</v>
      </c>
      <c r="L15" s="170"/>
      <c r="M15" s="118"/>
      <c r="N15" s="117"/>
      <c r="O15" s="117"/>
    </row>
    <row r="16" spans="1:16" x14ac:dyDescent="0.2">
      <c r="A16" s="43" t="s">
        <v>41</v>
      </c>
      <c r="B16" s="59" t="s">
        <v>4</v>
      </c>
      <c r="C16" s="276">
        <v>8909</v>
      </c>
      <c r="D16" s="148" t="s">
        <v>4</v>
      </c>
      <c r="E16" s="148" t="s">
        <v>4</v>
      </c>
      <c r="F16" s="31">
        <v>23345</v>
      </c>
      <c r="G16" s="100"/>
      <c r="H16" s="101"/>
      <c r="I16" s="100"/>
      <c r="J16" s="150" t="s">
        <v>4</v>
      </c>
      <c r="K16" s="6" t="s">
        <v>4</v>
      </c>
      <c r="L16" s="170"/>
      <c r="M16" s="118"/>
      <c r="N16" s="117"/>
      <c r="O16" s="117"/>
    </row>
    <row r="17" spans="1:15" ht="13.5" thickBot="1" x14ac:dyDescent="0.25">
      <c r="A17" s="40" t="s">
        <v>40</v>
      </c>
      <c r="B17" s="60" t="s">
        <v>39</v>
      </c>
      <c r="C17" s="4">
        <v>10725</v>
      </c>
      <c r="D17" s="149" t="s">
        <v>4</v>
      </c>
      <c r="E17" s="149" t="s">
        <v>4</v>
      </c>
      <c r="F17" s="32">
        <v>11392</v>
      </c>
      <c r="G17" s="95"/>
      <c r="H17" s="102"/>
      <c r="I17" s="103"/>
      <c r="J17" s="155" t="s">
        <v>4</v>
      </c>
      <c r="K17" s="7" t="s">
        <v>4</v>
      </c>
      <c r="L17" s="170"/>
      <c r="M17" s="119"/>
      <c r="N17" s="120"/>
      <c r="O17" s="120"/>
    </row>
    <row r="18" spans="1:15" ht="13.5" thickBot="1" x14ac:dyDescent="0.25">
      <c r="A18" s="44" t="s">
        <v>38</v>
      </c>
      <c r="B18" s="29"/>
      <c r="C18" s="61">
        <f>C13-C14+C15+C16+C17</f>
        <v>28630</v>
      </c>
      <c r="D18" s="61" t="s">
        <v>4</v>
      </c>
      <c r="E18" s="61" t="s">
        <v>4</v>
      </c>
      <c r="F18" s="23">
        <f>F13-F14+F15+F16+F17</f>
        <v>45929</v>
      </c>
      <c r="G18" s="24"/>
      <c r="H18" s="62"/>
      <c r="I18" s="63"/>
      <c r="J18" s="79" t="s">
        <v>4</v>
      </c>
      <c r="K18" s="8" t="s">
        <v>4</v>
      </c>
      <c r="L18" s="170"/>
      <c r="M18" s="64"/>
      <c r="N18" s="25"/>
      <c r="O18" s="25"/>
    </row>
    <row r="19" spans="1:15" x14ac:dyDescent="0.2">
      <c r="A19" s="40" t="s">
        <v>67</v>
      </c>
      <c r="B19" s="65" t="s">
        <v>68</v>
      </c>
      <c r="C19" s="28">
        <v>9024</v>
      </c>
      <c r="D19" s="147" t="s">
        <v>4</v>
      </c>
      <c r="E19" s="147" t="s">
        <v>4</v>
      </c>
      <c r="F19" s="32">
        <v>11218</v>
      </c>
      <c r="G19" s="95"/>
      <c r="H19" s="104"/>
      <c r="I19" s="105"/>
      <c r="J19" s="155" t="s">
        <v>4</v>
      </c>
      <c r="K19" s="7" t="s">
        <v>4</v>
      </c>
      <c r="L19" s="170"/>
      <c r="M19" s="121"/>
      <c r="N19" s="120"/>
      <c r="O19" s="120"/>
    </row>
    <row r="20" spans="1:15" x14ac:dyDescent="0.2">
      <c r="A20" s="43" t="s">
        <v>37</v>
      </c>
      <c r="B20" s="59" t="s">
        <v>36</v>
      </c>
      <c r="C20" s="277">
        <v>7089</v>
      </c>
      <c r="D20" s="148" t="s">
        <v>4</v>
      </c>
      <c r="E20" s="148" t="s">
        <v>4</v>
      </c>
      <c r="F20" s="31">
        <v>4899</v>
      </c>
      <c r="G20" s="100"/>
      <c r="H20" s="101"/>
      <c r="I20" s="100"/>
      <c r="J20" s="150" t="s">
        <v>4</v>
      </c>
      <c r="K20" s="6" t="s">
        <v>4</v>
      </c>
      <c r="L20" s="170"/>
      <c r="M20" s="118"/>
      <c r="N20" s="117"/>
      <c r="O20" s="117"/>
    </row>
    <row r="21" spans="1:15" x14ac:dyDescent="0.2">
      <c r="A21" s="43" t="s">
        <v>35</v>
      </c>
      <c r="B21" s="59" t="s">
        <v>4</v>
      </c>
      <c r="C21" s="277">
        <v>0</v>
      </c>
      <c r="D21" s="148" t="s">
        <v>4</v>
      </c>
      <c r="E21" s="148" t="s">
        <v>4</v>
      </c>
      <c r="F21" s="31">
        <v>0</v>
      </c>
      <c r="G21" s="100"/>
      <c r="H21" s="101"/>
      <c r="I21" s="100"/>
      <c r="J21" s="150" t="s">
        <v>4</v>
      </c>
      <c r="K21" s="6" t="s">
        <v>4</v>
      </c>
      <c r="L21" s="170"/>
      <c r="M21" s="118"/>
      <c r="N21" s="117"/>
      <c r="O21" s="117"/>
    </row>
    <row r="22" spans="1:15" x14ac:dyDescent="0.2">
      <c r="A22" s="43" t="s">
        <v>34</v>
      </c>
      <c r="B22" s="59" t="s">
        <v>4</v>
      </c>
      <c r="C22" s="277">
        <v>12123</v>
      </c>
      <c r="D22" s="148" t="s">
        <v>4</v>
      </c>
      <c r="E22" s="148" t="s">
        <v>4</v>
      </c>
      <c r="F22" s="31">
        <v>26260</v>
      </c>
      <c r="G22" s="100"/>
      <c r="H22" s="101"/>
      <c r="I22" s="100"/>
      <c r="J22" s="150" t="s">
        <v>4</v>
      </c>
      <c r="K22" s="6" t="s">
        <v>4</v>
      </c>
      <c r="L22" s="170"/>
      <c r="M22" s="118"/>
      <c r="N22" s="117"/>
      <c r="O22" s="117"/>
    </row>
    <row r="23" spans="1:15" ht="13.5" thickBot="1" x14ac:dyDescent="0.25">
      <c r="A23" s="41" t="s">
        <v>33</v>
      </c>
      <c r="B23" s="66" t="s">
        <v>4</v>
      </c>
      <c r="C23" s="277">
        <v>0</v>
      </c>
      <c r="D23" s="149" t="s">
        <v>4</v>
      </c>
      <c r="E23" s="149" t="s">
        <v>4</v>
      </c>
      <c r="F23" s="33">
        <v>0</v>
      </c>
      <c r="G23" s="103"/>
      <c r="H23" s="102"/>
      <c r="I23" s="103"/>
      <c r="J23" s="156" t="s">
        <v>4</v>
      </c>
      <c r="K23" s="5" t="s">
        <v>4</v>
      </c>
      <c r="L23" s="170"/>
      <c r="M23" s="115"/>
      <c r="N23" s="122"/>
      <c r="O23" s="122"/>
    </row>
    <row r="24" spans="1:15" x14ac:dyDescent="0.2">
      <c r="A24" s="45" t="s">
        <v>32</v>
      </c>
      <c r="B24" s="67" t="s">
        <v>4</v>
      </c>
      <c r="C24" s="278">
        <v>33410</v>
      </c>
      <c r="D24" s="135">
        <v>28454</v>
      </c>
      <c r="E24" s="135">
        <v>28454</v>
      </c>
      <c r="F24" s="68">
        <v>0</v>
      </c>
      <c r="G24" s="106"/>
      <c r="H24" s="107"/>
      <c r="I24" s="106"/>
      <c r="J24" s="90">
        <f t="shared" ref="J24:J47" si="0">SUM(F24:I24)</f>
        <v>0</v>
      </c>
      <c r="K24" s="158">
        <f>IF(E24=0,"x",(J24/E24*100))</f>
        <v>0</v>
      </c>
      <c r="L24" s="170"/>
      <c r="M24" s="113"/>
      <c r="N24" s="123"/>
      <c r="O24" s="124"/>
    </row>
    <row r="25" spans="1:15" x14ac:dyDescent="0.2">
      <c r="A25" s="43" t="s">
        <v>31</v>
      </c>
      <c r="B25" s="69" t="s">
        <v>4</v>
      </c>
      <c r="C25" s="276">
        <v>5466</v>
      </c>
      <c r="D25" s="136"/>
      <c r="E25" s="136">
        <v>0</v>
      </c>
      <c r="F25" s="70">
        <v>0</v>
      </c>
      <c r="G25" s="100"/>
      <c r="H25" s="101"/>
      <c r="I25" s="100"/>
      <c r="J25" s="150">
        <f t="shared" si="0"/>
        <v>0</v>
      </c>
      <c r="K25" s="159" t="str">
        <f>IF(E25=0,"x",(J25/E25)*100)</f>
        <v>x</v>
      </c>
      <c r="L25" s="170"/>
      <c r="M25" s="118"/>
      <c r="N25" s="125"/>
      <c r="O25" s="126"/>
    </row>
    <row r="26" spans="1:15" ht="13.5" thickBot="1" x14ac:dyDescent="0.25">
      <c r="A26" s="41" t="s">
        <v>30</v>
      </c>
      <c r="B26" s="71">
        <v>672</v>
      </c>
      <c r="C26" s="279">
        <v>27944</v>
      </c>
      <c r="D26" s="137">
        <v>28454</v>
      </c>
      <c r="E26" s="137">
        <v>28454</v>
      </c>
      <c r="F26" s="72">
        <v>0</v>
      </c>
      <c r="G26" s="108"/>
      <c r="H26" s="109"/>
      <c r="I26" s="110"/>
      <c r="J26" s="151">
        <f t="shared" si="0"/>
        <v>0</v>
      </c>
      <c r="K26" s="160">
        <f t="shared" ref="K26" si="1">IF(E26=0,"x",(J26/E26*100))</f>
        <v>0</v>
      </c>
      <c r="L26" s="170"/>
      <c r="M26" s="119"/>
      <c r="N26" s="127"/>
      <c r="O26" s="128"/>
    </row>
    <row r="27" spans="1:15" x14ac:dyDescent="0.2">
      <c r="A27" s="42" t="s">
        <v>6</v>
      </c>
      <c r="B27" s="67">
        <v>501</v>
      </c>
      <c r="C27" s="276">
        <v>1991</v>
      </c>
      <c r="D27" s="138">
        <v>1870</v>
      </c>
      <c r="E27" s="138">
        <v>1769</v>
      </c>
      <c r="F27" s="73">
        <v>175</v>
      </c>
      <c r="G27" s="105"/>
      <c r="H27" s="104"/>
      <c r="I27" s="105"/>
      <c r="J27" s="90">
        <f t="shared" si="0"/>
        <v>175</v>
      </c>
      <c r="K27" s="163">
        <f t="shared" ref="K27:K47" si="2">IF(E27=0,"x",(J27/E27)*100)</f>
        <v>9.8925946862634255</v>
      </c>
      <c r="L27" s="170"/>
      <c r="M27" s="121"/>
      <c r="N27" s="129"/>
      <c r="O27" s="130"/>
    </row>
    <row r="28" spans="1:15" x14ac:dyDescent="0.2">
      <c r="A28" s="43" t="s">
        <v>29</v>
      </c>
      <c r="B28" s="69">
        <v>502</v>
      </c>
      <c r="C28" s="276">
        <v>9740</v>
      </c>
      <c r="D28" s="139">
        <v>14138</v>
      </c>
      <c r="E28" s="139">
        <v>14138</v>
      </c>
      <c r="F28" s="74">
        <v>1450</v>
      </c>
      <c r="G28" s="100"/>
      <c r="H28" s="101"/>
      <c r="I28" s="100"/>
      <c r="J28" s="150">
        <f t="shared" si="0"/>
        <v>1450</v>
      </c>
      <c r="K28" s="159">
        <f t="shared" si="2"/>
        <v>10.256047531475456</v>
      </c>
      <c r="L28" s="170"/>
      <c r="M28" s="118"/>
      <c r="N28" s="125"/>
      <c r="O28" s="126"/>
    </row>
    <row r="29" spans="1:15" x14ac:dyDescent="0.2">
      <c r="A29" s="43" t="s">
        <v>5</v>
      </c>
      <c r="B29" s="69">
        <v>504</v>
      </c>
      <c r="C29" s="276">
        <v>3</v>
      </c>
      <c r="D29" s="139">
        <v>0</v>
      </c>
      <c r="E29" s="139">
        <v>0</v>
      </c>
      <c r="F29" s="74">
        <v>0</v>
      </c>
      <c r="G29" s="100"/>
      <c r="H29" s="101"/>
      <c r="I29" s="100"/>
      <c r="J29" s="150">
        <f t="shared" si="0"/>
        <v>0</v>
      </c>
      <c r="K29" s="159" t="str">
        <f t="shared" si="2"/>
        <v>x</v>
      </c>
      <c r="L29" s="170"/>
      <c r="M29" s="118"/>
      <c r="N29" s="125"/>
      <c r="O29" s="126"/>
    </row>
    <row r="30" spans="1:15" x14ac:dyDescent="0.2">
      <c r="A30" s="43" t="s">
        <v>0</v>
      </c>
      <c r="B30" s="69">
        <v>511</v>
      </c>
      <c r="C30" s="276">
        <v>6800</v>
      </c>
      <c r="D30" s="139">
        <v>5700</v>
      </c>
      <c r="E30" s="139">
        <v>5700</v>
      </c>
      <c r="F30" s="74">
        <v>293</v>
      </c>
      <c r="G30" s="100"/>
      <c r="H30" s="101"/>
      <c r="I30" s="100"/>
      <c r="J30" s="150">
        <f t="shared" si="0"/>
        <v>293</v>
      </c>
      <c r="K30" s="159">
        <f t="shared" si="2"/>
        <v>5.1403508771929829</v>
      </c>
      <c r="L30" s="170"/>
      <c r="M30" s="118"/>
      <c r="N30" s="125"/>
      <c r="O30" s="126"/>
    </row>
    <row r="31" spans="1:15" x14ac:dyDescent="0.2">
      <c r="A31" s="43" t="s">
        <v>1</v>
      </c>
      <c r="B31" s="69">
        <v>518</v>
      </c>
      <c r="C31" s="276">
        <v>2586</v>
      </c>
      <c r="D31" s="139">
        <v>1894</v>
      </c>
      <c r="E31" s="139">
        <v>1894</v>
      </c>
      <c r="F31" s="74">
        <v>299</v>
      </c>
      <c r="G31" s="100"/>
      <c r="H31" s="101"/>
      <c r="I31" s="100"/>
      <c r="J31" s="150">
        <f t="shared" si="0"/>
        <v>299</v>
      </c>
      <c r="K31" s="159">
        <f t="shared" si="2"/>
        <v>15.786694825765576</v>
      </c>
      <c r="L31" s="170"/>
      <c r="M31" s="118"/>
      <c r="N31" s="125"/>
      <c r="O31" s="126"/>
    </row>
    <row r="32" spans="1:15" x14ac:dyDescent="0.2">
      <c r="A32" s="43" t="s">
        <v>28</v>
      </c>
      <c r="B32" s="69">
        <v>521</v>
      </c>
      <c r="C32" s="276">
        <v>15638</v>
      </c>
      <c r="D32" s="139">
        <v>16166</v>
      </c>
      <c r="E32" s="139">
        <v>16166</v>
      </c>
      <c r="F32" s="74">
        <v>3327</v>
      </c>
      <c r="G32" s="100"/>
      <c r="H32" s="101"/>
      <c r="I32" s="100"/>
      <c r="J32" s="150">
        <f t="shared" si="0"/>
        <v>3327</v>
      </c>
      <c r="K32" s="159">
        <f t="shared" si="2"/>
        <v>20.580230112581962</v>
      </c>
      <c r="L32" s="170"/>
      <c r="M32" s="118"/>
      <c r="N32" s="125"/>
      <c r="O32" s="126"/>
    </row>
    <row r="33" spans="1:15" x14ac:dyDescent="0.2">
      <c r="A33" s="43" t="s">
        <v>27</v>
      </c>
      <c r="B33" s="69" t="s">
        <v>26</v>
      </c>
      <c r="C33" s="276">
        <v>6120</v>
      </c>
      <c r="D33" s="139">
        <v>6005</v>
      </c>
      <c r="E33" s="139">
        <v>6005</v>
      </c>
      <c r="F33" s="74">
        <v>1287</v>
      </c>
      <c r="G33" s="100"/>
      <c r="H33" s="101"/>
      <c r="I33" s="100"/>
      <c r="J33" s="150">
        <f t="shared" si="0"/>
        <v>1287</v>
      </c>
      <c r="K33" s="159">
        <f t="shared" si="2"/>
        <v>21.432139883430473</v>
      </c>
      <c r="L33" s="170"/>
      <c r="M33" s="118"/>
      <c r="N33" s="125"/>
      <c r="O33" s="126"/>
    </row>
    <row r="34" spans="1:15" x14ac:dyDescent="0.2">
      <c r="A34" s="43" t="s">
        <v>25</v>
      </c>
      <c r="B34" s="69">
        <v>557</v>
      </c>
      <c r="C34" s="276">
        <v>0</v>
      </c>
      <c r="D34" s="139">
        <v>0</v>
      </c>
      <c r="E34" s="139">
        <v>0</v>
      </c>
      <c r="F34" s="74">
        <v>0</v>
      </c>
      <c r="G34" s="100"/>
      <c r="H34" s="101"/>
      <c r="I34" s="100"/>
      <c r="J34" s="150">
        <f t="shared" si="0"/>
        <v>0</v>
      </c>
      <c r="K34" s="159" t="str">
        <f t="shared" si="2"/>
        <v>x</v>
      </c>
      <c r="L34" s="170"/>
      <c r="M34" s="118"/>
      <c r="N34" s="125"/>
      <c r="O34" s="126"/>
    </row>
    <row r="35" spans="1:15" x14ac:dyDescent="0.2">
      <c r="A35" s="43" t="s">
        <v>2</v>
      </c>
      <c r="B35" s="69">
        <v>551</v>
      </c>
      <c r="C35" s="276">
        <v>1225</v>
      </c>
      <c r="D35" s="139">
        <v>977</v>
      </c>
      <c r="E35" s="139">
        <v>1078</v>
      </c>
      <c r="F35" s="74">
        <v>325</v>
      </c>
      <c r="G35" s="100"/>
      <c r="H35" s="101"/>
      <c r="I35" s="100"/>
      <c r="J35" s="150">
        <f t="shared" si="0"/>
        <v>325</v>
      </c>
      <c r="K35" s="159">
        <f t="shared" si="2"/>
        <v>30.14842300556586</v>
      </c>
      <c r="L35" s="170"/>
      <c r="M35" s="118"/>
      <c r="N35" s="125"/>
      <c r="O35" s="126"/>
    </row>
    <row r="36" spans="1:15" ht="13.5" thickBot="1" x14ac:dyDescent="0.25">
      <c r="A36" s="40" t="s">
        <v>24</v>
      </c>
      <c r="B36" s="75" t="s">
        <v>23</v>
      </c>
      <c r="C36" s="280">
        <v>959</v>
      </c>
      <c r="D36" s="140">
        <v>535</v>
      </c>
      <c r="E36" s="140">
        <v>535</v>
      </c>
      <c r="F36" s="76">
        <v>34</v>
      </c>
      <c r="G36" s="95"/>
      <c r="H36" s="102"/>
      <c r="I36" s="100"/>
      <c r="J36" s="151">
        <f t="shared" si="0"/>
        <v>34</v>
      </c>
      <c r="K36" s="160">
        <f t="shared" si="2"/>
        <v>6.3551401869158877</v>
      </c>
      <c r="L36" s="170"/>
      <c r="M36" s="115"/>
      <c r="N36" s="131"/>
      <c r="O36" s="132"/>
    </row>
    <row r="37" spans="1:15" ht="13.5" thickBot="1" x14ac:dyDescent="0.25">
      <c r="A37" s="44" t="s">
        <v>22</v>
      </c>
      <c r="B37" s="78"/>
      <c r="C37" s="79">
        <f t="shared" ref="C37:I37" si="3">SUM(C27:C36)</f>
        <v>45062</v>
      </c>
      <c r="D37" s="79">
        <f t="shared" si="3"/>
        <v>47285</v>
      </c>
      <c r="E37" s="79">
        <f t="shared" si="3"/>
        <v>47285</v>
      </c>
      <c r="F37" s="8">
        <f t="shared" si="3"/>
        <v>7190</v>
      </c>
      <c r="G37" s="111">
        <f t="shared" si="3"/>
        <v>0</v>
      </c>
      <c r="H37" s="23">
        <f t="shared" si="3"/>
        <v>0</v>
      </c>
      <c r="I37" s="111">
        <f t="shared" si="3"/>
        <v>0</v>
      </c>
      <c r="J37" s="79">
        <f t="shared" si="0"/>
        <v>7190</v>
      </c>
      <c r="K37" s="161">
        <f t="shared" si="2"/>
        <v>15.205667759331712</v>
      </c>
      <c r="L37" s="170"/>
      <c r="M37" s="133">
        <f>SUM(M27:M36)</f>
        <v>0</v>
      </c>
      <c r="N37" s="134">
        <f>SUM(N27:N36)</f>
        <v>0</v>
      </c>
      <c r="O37" s="133">
        <f>SUM(O27:O36)</f>
        <v>0</v>
      </c>
    </row>
    <row r="38" spans="1:15" x14ac:dyDescent="0.2">
      <c r="A38" s="42" t="s">
        <v>21</v>
      </c>
      <c r="B38" s="67">
        <v>601</v>
      </c>
      <c r="C38" s="281">
        <v>0</v>
      </c>
      <c r="D38" s="138">
        <v>0</v>
      </c>
      <c r="E38" s="138">
        <v>0</v>
      </c>
      <c r="F38" s="83">
        <v>0</v>
      </c>
      <c r="G38" s="105"/>
      <c r="H38" s="104"/>
      <c r="I38" s="100"/>
      <c r="J38" s="90">
        <f t="shared" si="0"/>
        <v>0</v>
      </c>
      <c r="K38" s="158" t="str">
        <f t="shared" si="2"/>
        <v>x</v>
      </c>
      <c r="L38" s="170"/>
      <c r="M38" s="121"/>
      <c r="N38" s="129"/>
      <c r="O38" s="130"/>
    </row>
    <row r="39" spans="1:15" x14ac:dyDescent="0.2">
      <c r="A39" s="43" t="s">
        <v>20</v>
      </c>
      <c r="B39" s="69">
        <v>602</v>
      </c>
      <c r="C39" s="276">
        <v>16600</v>
      </c>
      <c r="D39" s="139">
        <v>16600</v>
      </c>
      <c r="E39" s="139">
        <v>16600</v>
      </c>
      <c r="F39" s="74">
        <v>2607</v>
      </c>
      <c r="G39" s="100"/>
      <c r="H39" s="101"/>
      <c r="I39" s="100"/>
      <c r="J39" s="150">
        <f t="shared" si="0"/>
        <v>2607</v>
      </c>
      <c r="K39" s="159">
        <f t="shared" si="2"/>
        <v>15.704819277108435</v>
      </c>
      <c r="L39" s="170"/>
      <c r="M39" s="118"/>
      <c r="N39" s="125"/>
      <c r="O39" s="126"/>
    </row>
    <row r="40" spans="1:15" x14ac:dyDescent="0.2">
      <c r="A40" s="43" t="s">
        <v>19</v>
      </c>
      <c r="B40" s="69">
        <v>604</v>
      </c>
      <c r="C40" s="276">
        <v>6</v>
      </c>
      <c r="D40" s="139">
        <v>0</v>
      </c>
      <c r="E40" s="139">
        <v>0</v>
      </c>
      <c r="F40" s="74">
        <v>0</v>
      </c>
      <c r="G40" s="100"/>
      <c r="H40" s="101"/>
      <c r="I40" s="100"/>
      <c r="J40" s="150">
        <f t="shared" si="0"/>
        <v>0</v>
      </c>
      <c r="K40" s="159" t="str">
        <f t="shared" si="2"/>
        <v>x</v>
      </c>
      <c r="L40" s="170"/>
      <c r="M40" s="118"/>
      <c r="N40" s="125"/>
      <c r="O40" s="126"/>
    </row>
    <row r="41" spans="1:15" x14ac:dyDescent="0.2">
      <c r="A41" s="43" t="s">
        <v>18</v>
      </c>
      <c r="B41" s="69" t="s">
        <v>17</v>
      </c>
      <c r="C41" s="276">
        <v>27944</v>
      </c>
      <c r="D41" s="139">
        <v>28454</v>
      </c>
      <c r="E41" s="139">
        <v>28454</v>
      </c>
      <c r="F41" s="74">
        <v>7520</v>
      </c>
      <c r="G41" s="100"/>
      <c r="H41" s="101"/>
      <c r="I41" s="100"/>
      <c r="J41" s="150">
        <f t="shared" si="0"/>
        <v>7520</v>
      </c>
      <c r="K41" s="159">
        <f t="shared" si="2"/>
        <v>26.428621634919519</v>
      </c>
      <c r="L41" s="170"/>
      <c r="M41" s="118"/>
      <c r="N41" s="125"/>
      <c r="O41" s="126"/>
    </row>
    <row r="42" spans="1:15" ht="13.5" thickBot="1" x14ac:dyDescent="0.25">
      <c r="A42" s="40" t="s">
        <v>7</v>
      </c>
      <c r="B42" s="75" t="s">
        <v>16</v>
      </c>
      <c r="C42" s="4">
        <v>807</v>
      </c>
      <c r="D42" s="140">
        <v>2231</v>
      </c>
      <c r="E42" s="140">
        <v>2231</v>
      </c>
      <c r="F42" s="76">
        <v>220</v>
      </c>
      <c r="G42" s="95"/>
      <c r="H42" s="102"/>
      <c r="I42" s="100"/>
      <c r="J42" s="151">
        <f t="shared" si="0"/>
        <v>220</v>
      </c>
      <c r="K42" s="160">
        <f t="shared" si="2"/>
        <v>9.8610488570147918</v>
      </c>
      <c r="L42" s="170"/>
      <c r="M42" s="115"/>
      <c r="N42" s="131"/>
      <c r="O42" s="132"/>
    </row>
    <row r="43" spans="1:15" ht="13.5" thickBot="1" x14ac:dyDescent="0.25">
      <c r="A43" s="44" t="s">
        <v>15</v>
      </c>
      <c r="B43" s="78" t="s">
        <v>4</v>
      </c>
      <c r="C43" s="79">
        <f t="shared" ref="C43:I43" si="4">SUM(C38:C42)</f>
        <v>45357</v>
      </c>
      <c r="D43" s="79">
        <f t="shared" si="4"/>
        <v>47285</v>
      </c>
      <c r="E43" s="79">
        <f t="shared" si="4"/>
        <v>47285</v>
      </c>
      <c r="F43" s="8">
        <f t="shared" si="4"/>
        <v>10347</v>
      </c>
      <c r="G43" s="111">
        <f t="shared" si="4"/>
        <v>0</v>
      </c>
      <c r="H43" s="23">
        <f t="shared" si="4"/>
        <v>0</v>
      </c>
      <c r="I43" s="112">
        <f t="shared" si="4"/>
        <v>0</v>
      </c>
      <c r="J43" s="79">
        <f t="shared" si="0"/>
        <v>10347</v>
      </c>
      <c r="K43" s="163">
        <f t="shared" si="2"/>
        <v>21.882203658665539</v>
      </c>
      <c r="L43" s="170"/>
      <c r="M43" s="133">
        <f>SUM(M38:M42)</f>
        <v>0</v>
      </c>
      <c r="N43" s="134">
        <f>SUM(N38:N42)</f>
        <v>0</v>
      </c>
      <c r="O43" s="133">
        <f>SUM(O38:O42)</f>
        <v>0</v>
      </c>
    </row>
    <row r="44" spans="1:15" ht="5.25" customHeight="1" thickBot="1" x14ac:dyDescent="0.25">
      <c r="A44" s="40"/>
      <c r="B44" s="84"/>
      <c r="C44" s="4"/>
      <c r="D44" s="85"/>
      <c r="E44" s="85"/>
      <c r="F44" s="86"/>
      <c r="G44" s="28"/>
      <c r="H44" s="56"/>
      <c r="I44" s="28"/>
      <c r="J44" s="152"/>
      <c r="K44" s="162"/>
      <c r="L44" s="170"/>
      <c r="M44" s="87"/>
      <c r="N44" s="88"/>
      <c r="O44" s="88"/>
    </row>
    <row r="45" spans="1:15" ht="13.5" thickBot="1" x14ac:dyDescent="0.25">
      <c r="A45" s="89" t="s">
        <v>14</v>
      </c>
      <c r="B45" s="78" t="s">
        <v>4</v>
      </c>
      <c r="C45" s="8">
        <f t="shared" ref="C45:I45" si="5">C43-C41</f>
        <v>17413</v>
      </c>
      <c r="D45" s="79">
        <f t="shared" si="5"/>
        <v>18831</v>
      </c>
      <c r="E45" s="79">
        <f t="shared" si="5"/>
        <v>18831</v>
      </c>
      <c r="F45" s="8">
        <f t="shared" si="5"/>
        <v>2827</v>
      </c>
      <c r="G45" s="80">
        <f t="shared" si="5"/>
        <v>0</v>
      </c>
      <c r="H45" s="8">
        <f t="shared" si="5"/>
        <v>0</v>
      </c>
      <c r="I45" s="80">
        <f t="shared" si="5"/>
        <v>0</v>
      </c>
      <c r="J45" s="90">
        <f t="shared" si="0"/>
        <v>2827</v>
      </c>
      <c r="K45" s="158">
        <f t="shared" si="2"/>
        <v>15.012479422229303</v>
      </c>
      <c r="L45" s="170"/>
      <c r="M45" s="82">
        <f>M43-M41</f>
        <v>0</v>
      </c>
      <c r="N45" s="81">
        <f>N43-N41</f>
        <v>0</v>
      </c>
      <c r="O45" s="82">
        <f>O43-O41</f>
        <v>0</v>
      </c>
    </row>
    <row r="46" spans="1:15" ht="13.5" thickBot="1" x14ac:dyDescent="0.25">
      <c r="A46" s="44" t="s">
        <v>13</v>
      </c>
      <c r="B46" s="78" t="s">
        <v>4</v>
      </c>
      <c r="C46" s="8">
        <f t="shared" ref="C46:I46" si="6">C43-C37</f>
        <v>295</v>
      </c>
      <c r="D46" s="79">
        <f t="shared" si="6"/>
        <v>0</v>
      </c>
      <c r="E46" s="79">
        <f t="shared" si="6"/>
        <v>0</v>
      </c>
      <c r="F46" s="8">
        <f t="shared" si="6"/>
        <v>3157</v>
      </c>
      <c r="G46" s="80">
        <f t="shared" si="6"/>
        <v>0</v>
      </c>
      <c r="H46" s="8">
        <f t="shared" si="6"/>
        <v>0</v>
      </c>
      <c r="I46" s="80">
        <f t="shared" si="6"/>
        <v>0</v>
      </c>
      <c r="J46" s="90">
        <f t="shared" si="0"/>
        <v>3157</v>
      </c>
      <c r="K46" s="158" t="str">
        <f t="shared" si="2"/>
        <v>x</v>
      </c>
      <c r="L46" s="170"/>
      <c r="M46" s="82">
        <f>M43-M37</f>
        <v>0</v>
      </c>
      <c r="N46" s="81">
        <f>N43-N37</f>
        <v>0</v>
      </c>
      <c r="O46" s="82">
        <f>O43-O37</f>
        <v>0</v>
      </c>
    </row>
    <row r="47" spans="1:15" ht="13.5" thickBot="1" x14ac:dyDescent="0.25">
      <c r="A47" s="91" t="s">
        <v>12</v>
      </c>
      <c r="B47" s="92" t="s">
        <v>4</v>
      </c>
      <c r="C47" s="8">
        <f t="shared" ref="C47:I47" si="7">C46-C41</f>
        <v>-27649</v>
      </c>
      <c r="D47" s="79">
        <f t="shared" si="7"/>
        <v>-28454</v>
      </c>
      <c r="E47" s="79">
        <f t="shared" si="7"/>
        <v>-28454</v>
      </c>
      <c r="F47" s="8">
        <f t="shared" si="7"/>
        <v>-4363</v>
      </c>
      <c r="G47" s="80">
        <f t="shared" si="7"/>
        <v>0</v>
      </c>
      <c r="H47" s="8">
        <f t="shared" si="7"/>
        <v>0</v>
      </c>
      <c r="I47" s="80">
        <f t="shared" si="7"/>
        <v>0</v>
      </c>
      <c r="J47" s="79">
        <f t="shared" si="0"/>
        <v>-4363</v>
      </c>
      <c r="K47" s="158">
        <f t="shared" si="2"/>
        <v>15.333520770366205</v>
      </c>
      <c r="L47" s="170"/>
      <c r="M47" s="82">
        <f>M46-M41</f>
        <v>0</v>
      </c>
      <c r="N47" s="81">
        <f>N46-N41</f>
        <v>0</v>
      </c>
      <c r="O47" s="82">
        <f>O46-O41</f>
        <v>0</v>
      </c>
    </row>
    <row r="50" spans="1:10" ht="14.25" x14ac:dyDescent="0.2">
      <c r="A50" s="46" t="s">
        <v>11</v>
      </c>
    </row>
    <row r="51" spans="1:10" ht="14.25" x14ac:dyDescent="0.2">
      <c r="A51" s="47" t="s">
        <v>10</v>
      </c>
    </row>
    <row r="52" spans="1:10" ht="14.25" x14ac:dyDescent="0.2">
      <c r="A52" s="48" t="s">
        <v>9</v>
      </c>
    </row>
    <row r="53" spans="1:10" s="19" customFormat="1" ht="14.25" x14ac:dyDescent="0.2">
      <c r="A53" s="48" t="s">
        <v>62</v>
      </c>
      <c r="B53" s="20"/>
      <c r="E53" s="21"/>
      <c r="F53" s="21"/>
      <c r="G53" s="21"/>
      <c r="H53" s="21"/>
      <c r="I53" s="21"/>
      <c r="J53" s="21"/>
    </row>
    <row r="56" spans="1:10" x14ac:dyDescent="0.2">
      <c r="A56" s="34" t="s">
        <v>82</v>
      </c>
    </row>
    <row r="58" spans="1:10" x14ac:dyDescent="0.2">
      <c r="A58" s="34" t="s">
        <v>83</v>
      </c>
    </row>
  </sheetData>
  <mergeCells count="3">
    <mergeCell ref="A1:O1"/>
    <mergeCell ref="C7:O7"/>
    <mergeCell ref="F9:I9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workbookViewId="0">
      <selection activeCell="R1" sqref="R1"/>
    </sheetView>
  </sheetViews>
  <sheetFormatPr defaultColWidth="8.7109375" defaultRowHeight="12.75" x14ac:dyDescent="0.2"/>
  <cols>
    <col min="1" max="1" width="37.7109375" style="34" customWidth="1"/>
    <col min="2" max="2" width="7.28515625" style="3" customWidth="1"/>
    <col min="3" max="4" width="11.5703125" style="1" customWidth="1"/>
    <col min="5" max="5" width="11.5703125" style="179" customWidth="1"/>
    <col min="6" max="6" width="11.42578125" style="2" customWidth="1"/>
    <col min="7" max="7" width="9.85546875" style="2" customWidth="1"/>
    <col min="8" max="8" width="9.140625" style="2" customWidth="1"/>
    <col min="9" max="9" width="9.28515625" style="2" customWidth="1"/>
    <col min="10" max="10" width="9.140625" style="2" customWidth="1"/>
    <col min="11" max="11" width="12" style="1" customWidth="1"/>
    <col min="12" max="12" width="8.7109375" style="1"/>
    <col min="13" max="13" width="11.85546875" style="1" customWidth="1"/>
    <col min="14" max="14" width="12.5703125" style="1" customWidth="1"/>
    <col min="15" max="15" width="11.85546875" style="1" customWidth="1"/>
    <col min="16" max="16" width="12" style="1" customWidth="1"/>
    <col min="17" max="16384" width="8.7109375" style="1"/>
  </cols>
  <sheetData>
    <row r="1" spans="1:16" ht="24" customHeight="1" x14ac:dyDescent="0.35">
      <c r="A1" s="171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"/>
    </row>
    <row r="2" spans="1:16" x14ac:dyDescent="0.2">
      <c r="O2" s="18"/>
    </row>
    <row r="3" spans="1:16" ht="18.75" x14ac:dyDescent="0.3">
      <c r="A3" s="35" t="s">
        <v>71</v>
      </c>
      <c r="F3" s="15"/>
      <c r="G3" s="15"/>
    </row>
    <row r="4" spans="1:16" ht="21.75" customHeight="1" x14ac:dyDescent="0.25">
      <c r="A4" s="180"/>
      <c r="F4" s="15"/>
      <c r="G4" s="15"/>
    </row>
    <row r="5" spans="1:16" x14ac:dyDescent="0.2">
      <c r="A5" s="37"/>
      <c r="F5" s="15"/>
      <c r="G5" s="15"/>
    </row>
    <row r="6" spans="1:16" ht="6" customHeight="1" thickBot="1" x14ac:dyDescent="0.25">
      <c r="B6" s="181"/>
      <c r="C6" s="182"/>
      <c r="F6" s="15"/>
      <c r="G6" s="15"/>
    </row>
    <row r="7" spans="1:16" ht="24.75" customHeight="1" thickBot="1" x14ac:dyDescent="0.3">
      <c r="A7" s="38" t="s">
        <v>61</v>
      </c>
      <c r="B7" s="183"/>
      <c r="C7" s="184" t="s">
        <v>84</v>
      </c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6"/>
    </row>
    <row r="8" spans="1:16" ht="23.25" customHeight="1" thickBot="1" x14ac:dyDescent="0.25">
      <c r="A8" s="37" t="s">
        <v>60</v>
      </c>
      <c r="F8" s="15"/>
      <c r="G8" s="15"/>
    </row>
    <row r="9" spans="1:16" ht="13.5" thickBot="1" x14ac:dyDescent="0.25">
      <c r="A9" s="187"/>
      <c r="B9" s="188"/>
      <c r="C9" s="93" t="s">
        <v>3</v>
      </c>
      <c r="D9" s="143" t="s">
        <v>59</v>
      </c>
      <c r="E9" s="144" t="s">
        <v>58</v>
      </c>
      <c r="F9" s="173" t="s">
        <v>57</v>
      </c>
      <c r="G9" s="189"/>
      <c r="H9" s="189"/>
      <c r="I9" s="190"/>
      <c r="J9" s="14" t="s">
        <v>70</v>
      </c>
      <c r="K9" s="13" t="s">
        <v>56</v>
      </c>
      <c r="L9" s="191"/>
      <c r="M9" s="188" t="s">
        <v>54</v>
      </c>
      <c r="N9" s="188" t="s">
        <v>55</v>
      </c>
      <c r="O9" s="188" t="s">
        <v>54</v>
      </c>
    </row>
    <row r="10" spans="1:16" ht="13.5" thickBot="1" x14ac:dyDescent="0.25">
      <c r="A10" s="39" t="s">
        <v>53</v>
      </c>
      <c r="B10" s="192" t="s">
        <v>52</v>
      </c>
      <c r="C10" s="94" t="s">
        <v>69</v>
      </c>
      <c r="D10" s="145">
        <v>2025</v>
      </c>
      <c r="E10" s="146">
        <v>2025</v>
      </c>
      <c r="F10" s="12" t="s">
        <v>51</v>
      </c>
      <c r="G10" s="193" t="s">
        <v>50</v>
      </c>
      <c r="H10" s="193" t="s">
        <v>49</v>
      </c>
      <c r="I10" s="194" t="s">
        <v>48</v>
      </c>
      <c r="J10" s="11" t="s">
        <v>8</v>
      </c>
      <c r="K10" s="10" t="s">
        <v>47</v>
      </c>
      <c r="L10" s="191"/>
      <c r="M10" s="195" t="s">
        <v>65</v>
      </c>
      <c r="N10" s="192" t="s">
        <v>66</v>
      </c>
      <c r="O10" s="192" t="s">
        <v>46</v>
      </c>
    </row>
    <row r="11" spans="1:16" x14ac:dyDescent="0.2">
      <c r="A11" s="40" t="s">
        <v>45</v>
      </c>
      <c r="B11" s="196"/>
      <c r="C11" s="197">
        <v>161</v>
      </c>
      <c r="D11" s="198">
        <v>205</v>
      </c>
      <c r="E11" s="198">
        <v>205</v>
      </c>
      <c r="F11" s="199"/>
      <c r="G11" s="200"/>
      <c r="H11" s="201"/>
      <c r="I11" s="202"/>
      <c r="J11" s="153" t="s">
        <v>4</v>
      </c>
      <c r="K11" s="157" t="s">
        <v>4</v>
      </c>
      <c r="L11" s="203"/>
      <c r="M11" s="204"/>
      <c r="N11" s="114"/>
      <c r="O11" s="114"/>
    </row>
    <row r="12" spans="1:16" ht="13.5" thickBot="1" x14ac:dyDescent="0.25">
      <c r="A12" s="41" t="s">
        <v>44</v>
      </c>
      <c r="B12" s="205"/>
      <c r="C12" s="206">
        <v>157</v>
      </c>
      <c r="D12" s="207">
        <v>205</v>
      </c>
      <c r="E12" s="207">
        <v>206</v>
      </c>
      <c r="F12" s="208"/>
      <c r="G12" s="209"/>
      <c r="H12" s="210"/>
      <c r="I12" s="209"/>
      <c r="J12" s="154"/>
      <c r="K12" s="77" t="s">
        <v>4</v>
      </c>
      <c r="L12" s="203"/>
      <c r="M12" s="211"/>
      <c r="N12" s="116"/>
      <c r="O12" s="116"/>
    </row>
    <row r="13" spans="1:16" x14ac:dyDescent="0.2">
      <c r="A13" s="42" t="s">
        <v>63</v>
      </c>
      <c r="B13" s="212"/>
      <c r="C13" s="213">
        <v>60667</v>
      </c>
      <c r="D13" s="147" t="s">
        <v>4</v>
      </c>
      <c r="E13" s="147" t="s">
        <v>4</v>
      </c>
      <c r="F13" s="214">
        <v>60436</v>
      </c>
      <c r="G13" s="215"/>
      <c r="H13" s="216"/>
      <c r="I13" s="215"/>
      <c r="J13" s="150" t="s">
        <v>4</v>
      </c>
      <c r="K13" s="6" t="s">
        <v>4</v>
      </c>
      <c r="L13" s="203"/>
      <c r="M13" s="204"/>
      <c r="N13" s="117"/>
      <c r="O13" s="117"/>
    </row>
    <row r="14" spans="1:16" x14ac:dyDescent="0.2">
      <c r="A14" s="43" t="s">
        <v>64</v>
      </c>
      <c r="B14" s="212"/>
      <c r="C14" s="213">
        <v>52995</v>
      </c>
      <c r="D14" s="148" t="s">
        <v>4</v>
      </c>
      <c r="E14" s="148" t="s">
        <v>4</v>
      </c>
      <c r="F14" s="217">
        <v>53129</v>
      </c>
      <c r="G14" s="215"/>
      <c r="H14" s="216"/>
      <c r="I14" s="215"/>
      <c r="J14" s="150" t="s">
        <v>4</v>
      </c>
      <c r="K14" s="6" t="s">
        <v>4</v>
      </c>
      <c r="L14" s="203"/>
      <c r="M14" s="218"/>
      <c r="N14" s="117"/>
      <c r="O14" s="117"/>
    </row>
    <row r="15" spans="1:16" x14ac:dyDescent="0.2">
      <c r="A15" s="43" t="s">
        <v>43</v>
      </c>
      <c r="B15" s="212" t="s">
        <v>42</v>
      </c>
      <c r="C15" s="213">
        <v>1461</v>
      </c>
      <c r="D15" s="148" t="s">
        <v>4</v>
      </c>
      <c r="E15" s="148" t="s">
        <v>4</v>
      </c>
      <c r="F15" s="217">
        <v>1699</v>
      </c>
      <c r="G15" s="215"/>
      <c r="H15" s="216"/>
      <c r="I15" s="215"/>
      <c r="J15" s="150" t="s">
        <v>4</v>
      </c>
      <c r="K15" s="6" t="s">
        <v>4</v>
      </c>
      <c r="L15" s="203"/>
      <c r="M15" s="218"/>
      <c r="N15" s="117"/>
      <c r="O15" s="117"/>
    </row>
    <row r="16" spans="1:16" x14ac:dyDescent="0.2">
      <c r="A16" s="43" t="s">
        <v>41</v>
      </c>
      <c r="B16" s="212" t="s">
        <v>4</v>
      </c>
      <c r="C16" s="213">
        <v>8804</v>
      </c>
      <c r="D16" s="148" t="s">
        <v>4</v>
      </c>
      <c r="E16" s="148" t="s">
        <v>4</v>
      </c>
      <c r="F16" s="217">
        <v>49842</v>
      </c>
      <c r="G16" s="215"/>
      <c r="H16" s="216"/>
      <c r="I16" s="215"/>
      <c r="J16" s="150" t="s">
        <v>4</v>
      </c>
      <c r="K16" s="6" t="s">
        <v>4</v>
      </c>
      <c r="L16" s="203"/>
      <c r="M16" s="218"/>
      <c r="N16" s="117"/>
      <c r="O16" s="117"/>
    </row>
    <row r="17" spans="1:15" ht="13.5" thickBot="1" x14ac:dyDescent="0.25">
      <c r="A17" s="40" t="s">
        <v>40</v>
      </c>
      <c r="B17" s="219" t="s">
        <v>39</v>
      </c>
      <c r="C17" s="220">
        <v>45468</v>
      </c>
      <c r="D17" s="149" t="s">
        <v>4</v>
      </c>
      <c r="E17" s="149" t="s">
        <v>4</v>
      </c>
      <c r="F17" s="221">
        <v>30442</v>
      </c>
      <c r="G17" s="200"/>
      <c r="H17" s="222"/>
      <c r="I17" s="223"/>
      <c r="J17" s="155" t="s">
        <v>4</v>
      </c>
      <c r="K17" s="7" t="s">
        <v>4</v>
      </c>
      <c r="L17" s="203"/>
      <c r="M17" s="224"/>
      <c r="N17" s="120"/>
      <c r="O17" s="120"/>
    </row>
    <row r="18" spans="1:15" ht="13.5" thickBot="1" x14ac:dyDescent="0.25">
      <c r="A18" s="44" t="s">
        <v>38</v>
      </c>
      <c r="B18" s="29"/>
      <c r="C18" s="61">
        <f>C13-C14+C15+C16+C17</f>
        <v>63405</v>
      </c>
      <c r="D18" s="61" t="s">
        <v>4</v>
      </c>
      <c r="E18" s="61" t="s">
        <v>4</v>
      </c>
      <c r="F18" s="23">
        <f>F13-F14+F15+F16+F17</f>
        <v>89290</v>
      </c>
      <c r="G18" s="24"/>
      <c r="H18" s="225"/>
      <c r="I18" s="226"/>
      <c r="J18" s="79" t="s">
        <v>4</v>
      </c>
      <c r="K18" s="8" t="s">
        <v>4</v>
      </c>
      <c r="L18" s="203"/>
      <c r="M18" s="227"/>
      <c r="N18" s="25"/>
      <c r="O18" s="25"/>
    </row>
    <row r="19" spans="1:15" x14ac:dyDescent="0.2">
      <c r="A19" s="40" t="s">
        <v>67</v>
      </c>
      <c r="B19" s="228" t="s">
        <v>68</v>
      </c>
      <c r="C19" s="229">
        <v>7672</v>
      </c>
      <c r="D19" s="147" t="s">
        <v>4</v>
      </c>
      <c r="E19" s="147" t="s">
        <v>4</v>
      </c>
      <c r="F19" s="221">
        <v>6779</v>
      </c>
      <c r="G19" s="200"/>
      <c r="H19" s="230"/>
      <c r="I19" s="231"/>
      <c r="J19" s="155" t="s">
        <v>4</v>
      </c>
      <c r="K19" s="7" t="s">
        <v>4</v>
      </c>
      <c r="L19" s="203"/>
      <c r="M19" s="232"/>
      <c r="N19" s="120"/>
      <c r="O19" s="120"/>
    </row>
    <row r="20" spans="1:15" x14ac:dyDescent="0.2">
      <c r="A20" s="43" t="s">
        <v>37</v>
      </c>
      <c r="B20" s="212" t="s">
        <v>36</v>
      </c>
      <c r="C20" s="233">
        <v>31713</v>
      </c>
      <c r="D20" s="148" t="s">
        <v>4</v>
      </c>
      <c r="E20" s="148" t="s">
        <v>4</v>
      </c>
      <c r="F20" s="217">
        <v>32159</v>
      </c>
      <c r="G20" s="215"/>
      <c r="H20" s="216"/>
      <c r="I20" s="215"/>
      <c r="J20" s="150" t="s">
        <v>4</v>
      </c>
      <c r="K20" s="6" t="s">
        <v>4</v>
      </c>
      <c r="L20" s="203"/>
      <c r="M20" s="218"/>
      <c r="N20" s="117"/>
      <c r="O20" s="117"/>
    </row>
    <row r="21" spans="1:15" x14ac:dyDescent="0.2">
      <c r="A21" s="43" t="s">
        <v>35</v>
      </c>
      <c r="B21" s="212" t="s">
        <v>4</v>
      </c>
      <c r="C21" s="233">
        <v>0</v>
      </c>
      <c r="D21" s="148" t="s">
        <v>4</v>
      </c>
      <c r="E21" s="148" t="s">
        <v>4</v>
      </c>
      <c r="F21" s="217">
        <v>0</v>
      </c>
      <c r="G21" s="215"/>
      <c r="H21" s="216"/>
      <c r="I21" s="215"/>
      <c r="J21" s="150" t="s">
        <v>4</v>
      </c>
      <c r="K21" s="6" t="s">
        <v>4</v>
      </c>
      <c r="L21" s="203"/>
      <c r="M21" s="218"/>
      <c r="N21" s="117"/>
      <c r="O21" s="117"/>
    </row>
    <row r="22" spans="1:15" x14ac:dyDescent="0.2">
      <c r="A22" s="43" t="s">
        <v>34</v>
      </c>
      <c r="B22" s="212" t="s">
        <v>4</v>
      </c>
      <c r="C22" s="233">
        <v>23908</v>
      </c>
      <c r="D22" s="148" t="s">
        <v>4</v>
      </c>
      <c r="E22" s="148" t="s">
        <v>4</v>
      </c>
      <c r="F22" s="217">
        <v>46386</v>
      </c>
      <c r="G22" s="215"/>
      <c r="H22" s="216"/>
      <c r="I22" s="215"/>
      <c r="J22" s="150" t="s">
        <v>4</v>
      </c>
      <c r="K22" s="6" t="s">
        <v>4</v>
      </c>
      <c r="L22" s="203"/>
      <c r="M22" s="218"/>
      <c r="N22" s="117"/>
      <c r="O22" s="117"/>
    </row>
    <row r="23" spans="1:15" ht="13.5" thickBot="1" x14ac:dyDescent="0.25">
      <c r="A23" s="41" t="s">
        <v>33</v>
      </c>
      <c r="B23" s="234" t="s">
        <v>4</v>
      </c>
      <c r="C23" s="233">
        <v>0</v>
      </c>
      <c r="D23" s="149" t="s">
        <v>4</v>
      </c>
      <c r="E23" s="149" t="s">
        <v>4</v>
      </c>
      <c r="F23" s="235">
        <v>0</v>
      </c>
      <c r="G23" s="223"/>
      <c r="H23" s="222"/>
      <c r="I23" s="223"/>
      <c r="J23" s="156" t="s">
        <v>4</v>
      </c>
      <c r="K23" s="5" t="s">
        <v>4</v>
      </c>
      <c r="L23" s="203"/>
      <c r="M23" s="211"/>
      <c r="N23" s="122"/>
      <c r="O23" s="122"/>
    </row>
    <row r="24" spans="1:15" x14ac:dyDescent="0.2">
      <c r="A24" s="45" t="s">
        <v>32</v>
      </c>
      <c r="B24" s="236" t="s">
        <v>4</v>
      </c>
      <c r="C24" s="237">
        <v>58966</v>
      </c>
      <c r="D24" s="238">
        <v>66623</v>
      </c>
      <c r="E24" s="238">
        <v>73307</v>
      </c>
      <c r="F24" s="239">
        <v>12330</v>
      </c>
      <c r="G24" s="240"/>
      <c r="H24" s="241"/>
      <c r="I24" s="240"/>
      <c r="J24" s="90">
        <f t="shared" ref="J24:J47" si="0">SUM(F24:I24)</f>
        <v>12330</v>
      </c>
      <c r="K24" s="158">
        <f>IF(E24=0,"x",(J24/E24*100))</f>
        <v>16.819676156437993</v>
      </c>
      <c r="L24" s="203"/>
      <c r="M24" s="204"/>
      <c r="N24" s="123"/>
      <c r="O24" s="124"/>
    </row>
    <row r="25" spans="1:15" x14ac:dyDescent="0.2">
      <c r="A25" s="43" t="s">
        <v>31</v>
      </c>
      <c r="B25" s="242" t="s">
        <v>4</v>
      </c>
      <c r="C25" s="213">
        <v>14040</v>
      </c>
      <c r="D25" s="243"/>
      <c r="E25" s="243">
        <v>0</v>
      </c>
      <c r="F25" s="244">
        <v>0</v>
      </c>
      <c r="G25" s="215"/>
      <c r="H25" s="216"/>
      <c r="I25" s="215"/>
      <c r="J25" s="150">
        <f t="shared" si="0"/>
        <v>0</v>
      </c>
      <c r="K25" s="159" t="str">
        <f>IF(E25=0,"x",(J25/E25)*100)</f>
        <v>x</v>
      </c>
      <c r="L25" s="203"/>
      <c r="M25" s="218"/>
      <c r="N25" s="125"/>
      <c r="O25" s="126"/>
    </row>
    <row r="26" spans="1:15" ht="13.5" thickBot="1" x14ac:dyDescent="0.25">
      <c r="A26" s="41" t="s">
        <v>30</v>
      </c>
      <c r="B26" s="245">
        <v>672</v>
      </c>
      <c r="C26" s="246">
        <v>44946</v>
      </c>
      <c r="D26" s="247">
        <v>66623</v>
      </c>
      <c r="E26" s="247">
        <v>73307</v>
      </c>
      <c r="F26" s="248">
        <v>12330</v>
      </c>
      <c r="G26" s="249"/>
      <c r="H26" s="250"/>
      <c r="I26" s="251"/>
      <c r="J26" s="151">
        <f t="shared" si="0"/>
        <v>12330</v>
      </c>
      <c r="K26" s="160">
        <f t="shared" ref="K26" si="1">IF(E26=0,"x",(J26/E26*100))</f>
        <v>16.819676156437993</v>
      </c>
      <c r="L26" s="203"/>
      <c r="M26" s="224"/>
      <c r="N26" s="127"/>
      <c r="O26" s="128"/>
    </row>
    <row r="27" spans="1:15" x14ac:dyDescent="0.2">
      <c r="A27" s="42" t="s">
        <v>6</v>
      </c>
      <c r="B27" s="236">
        <v>501</v>
      </c>
      <c r="C27" s="213">
        <v>17948</v>
      </c>
      <c r="D27" s="252">
        <v>19130</v>
      </c>
      <c r="E27" s="252">
        <v>19130</v>
      </c>
      <c r="F27" s="253">
        <v>4395</v>
      </c>
      <c r="G27" s="231"/>
      <c r="H27" s="230"/>
      <c r="I27" s="231"/>
      <c r="J27" s="90">
        <f t="shared" si="0"/>
        <v>4395</v>
      </c>
      <c r="K27" s="163">
        <f t="shared" ref="K27:K47" si="2">IF(E27=0,"x",(J27/E27)*100)</f>
        <v>22.974385781495034</v>
      </c>
      <c r="L27" s="203"/>
      <c r="M27" s="232"/>
      <c r="N27" s="129"/>
      <c r="O27" s="130"/>
    </row>
    <row r="28" spans="1:15" x14ac:dyDescent="0.2">
      <c r="A28" s="43" t="s">
        <v>29</v>
      </c>
      <c r="B28" s="242">
        <v>502</v>
      </c>
      <c r="C28" s="213">
        <v>5956</v>
      </c>
      <c r="D28" s="254">
        <v>6393</v>
      </c>
      <c r="E28" s="254">
        <v>6393</v>
      </c>
      <c r="F28" s="255">
        <v>1952</v>
      </c>
      <c r="G28" s="215"/>
      <c r="H28" s="216"/>
      <c r="I28" s="215"/>
      <c r="J28" s="150">
        <f t="shared" si="0"/>
        <v>1952</v>
      </c>
      <c r="K28" s="159">
        <f t="shared" si="2"/>
        <v>30.533395901767555</v>
      </c>
      <c r="L28" s="203"/>
      <c r="M28" s="218"/>
      <c r="N28" s="125"/>
      <c r="O28" s="126"/>
    </row>
    <row r="29" spans="1:15" x14ac:dyDescent="0.2">
      <c r="A29" s="43" t="s">
        <v>5</v>
      </c>
      <c r="B29" s="242">
        <v>504</v>
      </c>
      <c r="C29" s="213">
        <v>0</v>
      </c>
      <c r="D29" s="254">
        <v>0</v>
      </c>
      <c r="E29" s="254">
        <v>0</v>
      </c>
      <c r="F29" s="255">
        <v>0</v>
      </c>
      <c r="G29" s="215"/>
      <c r="H29" s="216"/>
      <c r="I29" s="215"/>
      <c r="J29" s="150">
        <f t="shared" si="0"/>
        <v>0</v>
      </c>
      <c r="K29" s="159" t="str">
        <f t="shared" si="2"/>
        <v>x</v>
      </c>
      <c r="L29" s="203"/>
      <c r="M29" s="218"/>
      <c r="N29" s="125"/>
      <c r="O29" s="126"/>
    </row>
    <row r="30" spans="1:15" x14ac:dyDescent="0.2">
      <c r="A30" s="43" t="s">
        <v>0</v>
      </c>
      <c r="B30" s="242">
        <v>511</v>
      </c>
      <c r="C30" s="213">
        <v>2121</v>
      </c>
      <c r="D30" s="254">
        <v>578</v>
      </c>
      <c r="E30" s="254">
        <v>2578</v>
      </c>
      <c r="F30" s="255">
        <v>388</v>
      </c>
      <c r="G30" s="215"/>
      <c r="H30" s="216"/>
      <c r="I30" s="215"/>
      <c r="J30" s="150">
        <f t="shared" si="0"/>
        <v>388</v>
      </c>
      <c r="K30" s="159">
        <f t="shared" si="2"/>
        <v>15.050426687354538</v>
      </c>
      <c r="L30" s="203"/>
      <c r="M30" s="218"/>
      <c r="N30" s="125"/>
      <c r="O30" s="126"/>
    </row>
    <row r="31" spans="1:15" x14ac:dyDescent="0.2">
      <c r="A31" s="43" t="s">
        <v>1</v>
      </c>
      <c r="B31" s="242">
        <v>518</v>
      </c>
      <c r="C31" s="213">
        <v>5224</v>
      </c>
      <c r="D31" s="254">
        <v>4356</v>
      </c>
      <c r="E31" s="254">
        <v>4356</v>
      </c>
      <c r="F31" s="255">
        <v>1093</v>
      </c>
      <c r="G31" s="215"/>
      <c r="H31" s="216"/>
      <c r="I31" s="215"/>
      <c r="J31" s="150">
        <f t="shared" si="0"/>
        <v>1093</v>
      </c>
      <c r="K31" s="159">
        <f t="shared" si="2"/>
        <v>25.091827364554636</v>
      </c>
      <c r="L31" s="203"/>
      <c r="M31" s="218"/>
      <c r="N31" s="125"/>
      <c r="O31" s="126"/>
    </row>
    <row r="32" spans="1:15" x14ac:dyDescent="0.2">
      <c r="A32" s="43" t="s">
        <v>28</v>
      </c>
      <c r="B32" s="242">
        <v>521</v>
      </c>
      <c r="C32" s="213">
        <v>65538</v>
      </c>
      <c r="D32" s="254">
        <v>94505</v>
      </c>
      <c r="E32" s="254">
        <v>94505</v>
      </c>
      <c r="F32" s="255">
        <v>15623</v>
      </c>
      <c r="G32" s="215"/>
      <c r="H32" s="216"/>
      <c r="I32" s="215"/>
      <c r="J32" s="150">
        <f t="shared" si="0"/>
        <v>15623</v>
      </c>
      <c r="K32" s="159">
        <f t="shared" si="2"/>
        <v>16.53140045500238</v>
      </c>
      <c r="L32" s="203"/>
      <c r="M32" s="218"/>
      <c r="N32" s="125"/>
      <c r="O32" s="126"/>
    </row>
    <row r="33" spans="1:15" x14ac:dyDescent="0.2">
      <c r="A33" s="43" t="s">
        <v>27</v>
      </c>
      <c r="B33" s="242" t="s">
        <v>26</v>
      </c>
      <c r="C33" s="213">
        <v>22962</v>
      </c>
      <c r="D33" s="254">
        <v>33315</v>
      </c>
      <c r="E33" s="254">
        <v>33315</v>
      </c>
      <c r="F33" s="255">
        <v>5427</v>
      </c>
      <c r="G33" s="215"/>
      <c r="H33" s="216"/>
      <c r="I33" s="215"/>
      <c r="J33" s="150">
        <f t="shared" si="0"/>
        <v>5427</v>
      </c>
      <c r="K33" s="159">
        <f t="shared" si="2"/>
        <v>16.289959477712742</v>
      </c>
      <c r="L33" s="203"/>
      <c r="M33" s="218"/>
      <c r="N33" s="125"/>
      <c r="O33" s="126"/>
    </row>
    <row r="34" spans="1:15" x14ac:dyDescent="0.2">
      <c r="A34" s="43" t="s">
        <v>25</v>
      </c>
      <c r="B34" s="242">
        <v>557</v>
      </c>
      <c r="C34" s="213">
        <v>0</v>
      </c>
      <c r="D34" s="254">
        <v>0</v>
      </c>
      <c r="E34" s="254">
        <v>0</v>
      </c>
      <c r="F34" s="255">
        <v>0</v>
      </c>
      <c r="G34" s="215"/>
      <c r="H34" s="216"/>
      <c r="I34" s="215"/>
      <c r="J34" s="150">
        <f t="shared" si="0"/>
        <v>0</v>
      </c>
      <c r="K34" s="159" t="str">
        <f t="shared" si="2"/>
        <v>x</v>
      </c>
      <c r="L34" s="203"/>
      <c r="M34" s="218"/>
      <c r="N34" s="125"/>
      <c r="O34" s="126"/>
    </row>
    <row r="35" spans="1:15" x14ac:dyDescent="0.2">
      <c r="A35" s="43" t="s">
        <v>2</v>
      </c>
      <c r="B35" s="242">
        <v>551</v>
      </c>
      <c r="C35" s="213">
        <v>1803</v>
      </c>
      <c r="D35" s="254">
        <v>1726</v>
      </c>
      <c r="E35" s="254">
        <v>1726</v>
      </c>
      <c r="F35" s="255">
        <v>439</v>
      </c>
      <c r="G35" s="215"/>
      <c r="H35" s="216"/>
      <c r="I35" s="215"/>
      <c r="J35" s="150">
        <f t="shared" si="0"/>
        <v>439</v>
      </c>
      <c r="K35" s="159">
        <f t="shared" si="2"/>
        <v>25.434530706836618</v>
      </c>
      <c r="L35" s="203"/>
      <c r="M35" s="218"/>
      <c r="N35" s="125"/>
      <c r="O35" s="126"/>
    </row>
    <row r="36" spans="1:15" ht="13.5" thickBot="1" x14ac:dyDescent="0.25">
      <c r="A36" s="40" t="s">
        <v>24</v>
      </c>
      <c r="B36" s="256" t="s">
        <v>23</v>
      </c>
      <c r="C36" s="257">
        <v>2357</v>
      </c>
      <c r="D36" s="258">
        <v>172</v>
      </c>
      <c r="E36" s="258">
        <v>4856</v>
      </c>
      <c r="F36" s="259">
        <v>87</v>
      </c>
      <c r="G36" s="200"/>
      <c r="H36" s="222"/>
      <c r="I36" s="215"/>
      <c r="J36" s="151">
        <f t="shared" si="0"/>
        <v>87</v>
      </c>
      <c r="K36" s="160">
        <f t="shared" si="2"/>
        <v>1.7915980230642503</v>
      </c>
      <c r="L36" s="203"/>
      <c r="M36" s="211"/>
      <c r="N36" s="131"/>
      <c r="O36" s="132"/>
    </row>
    <row r="37" spans="1:15" ht="13.5" thickBot="1" x14ac:dyDescent="0.25">
      <c r="A37" s="44" t="s">
        <v>22</v>
      </c>
      <c r="B37" s="78"/>
      <c r="C37" s="79">
        <f t="shared" ref="C37:I37" si="3">SUM(C27:C36)</f>
        <v>123909</v>
      </c>
      <c r="D37" s="260">
        <f t="shared" si="3"/>
        <v>160175</v>
      </c>
      <c r="E37" s="260">
        <f t="shared" si="3"/>
        <v>166859</v>
      </c>
      <c r="F37" s="8">
        <f t="shared" si="3"/>
        <v>29404</v>
      </c>
      <c r="G37" s="111">
        <f t="shared" si="3"/>
        <v>0</v>
      </c>
      <c r="H37" s="23">
        <f t="shared" si="3"/>
        <v>0</v>
      </c>
      <c r="I37" s="111">
        <f t="shared" si="3"/>
        <v>0</v>
      </c>
      <c r="J37" s="79">
        <f t="shared" si="0"/>
        <v>29404</v>
      </c>
      <c r="K37" s="161">
        <f t="shared" si="2"/>
        <v>17.622064137984765</v>
      </c>
      <c r="L37" s="203"/>
      <c r="M37" s="133">
        <f>SUM(M27:M36)</f>
        <v>0</v>
      </c>
      <c r="N37" s="134">
        <f>SUM(N27:N36)</f>
        <v>0</v>
      </c>
      <c r="O37" s="133">
        <f>SUM(O27:O36)</f>
        <v>0</v>
      </c>
    </row>
    <row r="38" spans="1:15" x14ac:dyDescent="0.2">
      <c r="A38" s="42" t="s">
        <v>21</v>
      </c>
      <c r="B38" s="236">
        <v>601</v>
      </c>
      <c r="C38" s="261">
        <v>7443</v>
      </c>
      <c r="D38" s="252">
        <v>6772</v>
      </c>
      <c r="E38" s="252">
        <v>6772</v>
      </c>
      <c r="F38" s="262">
        <v>1990</v>
      </c>
      <c r="G38" s="231"/>
      <c r="H38" s="230"/>
      <c r="I38" s="215"/>
      <c r="J38" s="90">
        <f t="shared" si="0"/>
        <v>1990</v>
      </c>
      <c r="K38" s="158">
        <f t="shared" si="2"/>
        <v>29.385705847607795</v>
      </c>
      <c r="L38" s="203"/>
      <c r="M38" s="232"/>
      <c r="N38" s="129"/>
      <c r="O38" s="130"/>
    </row>
    <row r="39" spans="1:15" x14ac:dyDescent="0.2">
      <c r="A39" s="43" t="s">
        <v>20</v>
      </c>
      <c r="B39" s="242">
        <v>602</v>
      </c>
      <c r="C39" s="213">
        <v>70001</v>
      </c>
      <c r="D39" s="254">
        <v>86157</v>
      </c>
      <c r="E39" s="254">
        <v>86157</v>
      </c>
      <c r="F39" s="255">
        <v>18217</v>
      </c>
      <c r="G39" s="215"/>
      <c r="H39" s="216"/>
      <c r="I39" s="215"/>
      <c r="J39" s="150">
        <f t="shared" si="0"/>
        <v>18217</v>
      </c>
      <c r="K39" s="159">
        <f t="shared" si="2"/>
        <v>21.143958122961571</v>
      </c>
      <c r="L39" s="203"/>
      <c r="M39" s="218"/>
      <c r="N39" s="125"/>
      <c r="O39" s="126"/>
    </row>
    <row r="40" spans="1:15" x14ac:dyDescent="0.2">
      <c r="A40" s="43" t="s">
        <v>19</v>
      </c>
      <c r="B40" s="242">
        <v>604</v>
      </c>
      <c r="C40" s="213">
        <v>0</v>
      </c>
      <c r="D40" s="254">
        <v>0</v>
      </c>
      <c r="E40" s="254">
        <v>0</v>
      </c>
      <c r="F40" s="255">
        <v>0</v>
      </c>
      <c r="G40" s="215"/>
      <c r="H40" s="216"/>
      <c r="I40" s="215"/>
      <c r="J40" s="150">
        <f t="shared" si="0"/>
        <v>0</v>
      </c>
      <c r="K40" s="159" t="str">
        <f t="shared" si="2"/>
        <v>x</v>
      </c>
      <c r="L40" s="203"/>
      <c r="M40" s="218"/>
      <c r="N40" s="125"/>
      <c r="O40" s="126"/>
    </row>
    <row r="41" spans="1:15" x14ac:dyDescent="0.2">
      <c r="A41" s="43" t="s">
        <v>18</v>
      </c>
      <c r="B41" s="242" t="s">
        <v>17</v>
      </c>
      <c r="C41" s="213">
        <v>45031</v>
      </c>
      <c r="D41" s="254">
        <v>66623</v>
      </c>
      <c r="E41" s="254">
        <v>73307</v>
      </c>
      <c r="F41" s="255">
        <v>12358</v>
      </c>
      <c r="G41" s="215"/>
      <c r="H41" s="216"/>
      <c r="I41" s="215"/>
      <c r="J41" s="150">
        <f t="shared" si="0"/>
        <v>12358</v>
      </c>
      <c r="K41" s="159">
        <f t="shared" si="2"/>
        <v>16.857871690288786</v>
      </c>
      <c r="L41" s="203"/>
      <c r="M41" s="218"/>
      <c r="N41" s="125"/>
      <c r="O41" s="126"/>
    </row>
    <row r="42" spans="1:15" ht="13.5" thickBot="1" x14ac:dyDescent="0.25">
      <c r="A42" s="40" t="s">
        <v>7</v>
      </c>
      <c r="B42" s="256" t="s">
        <v>16</v>
      </c>
      <c r="C42" s="220">
        <v>1546</v>
      </c>
      <c r="D42" s="258">
        <v>700</v>
      </c>
      <c r="E42" s="258">
        <v>700</v>
      </c>
      <c r="F42" s="259">
        <v>162</v>
      </c>
      <c r="G42" s="200"/>
      <c r="H42" s="222"/>
      <c r="I42" s="215"/>
      <c r="J42" s="151">
        <f t="shared" si="0"/>
        <v>162</v>
      </c>
      <c r="K42" s="160">
        <f t="shared" si="2"/>
        <v>23.142857142857142</v>
      </c>
      <c r="L42" s="203"/>
      <c r="M42" s="211"/>
      <c r="N42" s="131"/>
      <c r="O42" s="132"/>
    </row>
    <row r="43" spans="1:15" ht="13.5" thickBot="1" x14ac:dyDescent="0.25">
      <c r="A43" s="44" t="s">
        <v>15</v>
      </c>
      <c r="B43" s="78" t="s">
        <v>4</v>
      </c>
      <c r="C43" s="79">
        <f t="shared" ref="C43:I43" si="4">SUM(C38:C42)</f>
        <v>124021</v>
      </c>
      <c r="D43" s="260">
        <f t="shared" si="4"/>
        <v>160252</v>
      </c>
      <c r="E43" s="260">
        <f t="shared" si="4"/>
        <v>166936</v>
      </c>
      <c r="F43" s="8">
        <f t="shared" si="4"/>
        <v>32727</v>
      </c>
      <c r="G43" s="111">
        <f t="shared" si="4"/>
        <v>0</v>
      </c>
      <c r="H43" s="23">
        <f t="shared" si="4"/>
        <v>0</v>
      </c>
      <c r="I43" s="112">
        <f t="shared" si="4"/>
        <v>0</v>
      </c>
      <c r="J43" s="79">
        <f t="shared" si="0"/>
        <v>32727</v>
      </c>
      <c r="K43" s="163">
        <f t="shared" si="2"/>
        <v>19.604519097139022</v>
      </c>
      <c r="L43" s="203"/>
      <c r="M43" s="133">
        <f>SUM(M38:M42)</f>
        <v>0</v>
      </c>
      <c r="N43" s="134">
        <f>SUM(N38:N42)</f>
        <v>0</v>
      </c>
      <c r="O43" s="133">
        <f>SUM(O38:O42)</f>
        <v>0</v>
      </c>
    </row>
    <row r="44" spans="1:15" s="169" customFormat="1" ht="5.25" customHeight="1" thickBot="1" x14ac:dyDescent="0.25">
      <c r="A44" s="263"/>
      <c r="B44" s="264"/>
      <c r="C44" s="220"/>
      <c r="D44" s="265"/>
      <c r="E44" s="265"/>
      <c r="F44" s="266"/>
      <c r="G44" s="229"/>
      <c r="H44" s="267"/>
      <c r="I44" s="229"/>
      <c r="J44" s="268"/>
      <c r="K44" s="269"/>
      <c r="L44" s="270"/>
      <c r="M44" s="271"/>
      <c r="N44" s="272"/>
      <c r="O44" s="272"/>
    </row>
    <row r="45" spans="1:15" ht="13.5" thickBot="1" x14ac:dyDescent="0.25">
      <c r="A45" s="89" t="s">
        <v>14</v>
      </c>
      <c r="B45" s="78" t="s">
        <v>4</v>
      </c>
      <c r="C45" s="8">
        <f t="shared" ref="C45:I45" si="5">C43-C41</f>
        <v>78990</v>
      </c>
      <c r="D45" s="79">
        <f t="shared" si="5"/>
        <v>93629</v>
      </c>
      <c r="E45" s="79">
        <f t="shared" si="5"/>
        <v>93629</v>
      </c>
      <c r="F45" s="8">
        <f t="shared" si="5"/>
        <v>20369</v>
      </c>
      <c r="G45" s="80">
        <f t="shared" si="5"/>
        <v>0</v>
      </c>
      <c r="H45" s="8">
        <f t="shared" si="5"/>
        <v>0</v>
      </c>
      <c r="I45" s="80">
        <f t="shared" si="5"/>
        <v>0</v>
      </c>
      <c r="J45" s="90">
        <f t="shared" si="0"/>
        <v>20369</v>
      </c>
      <c r="K45" s="158">
        <f t="shared" si="2"/>
        <v>21.755011801898984</v>
      </c>
      <c r="L45" s="203"/>
      <c r="M45" s="82">
        <f>M43-M41</f>
        <v>0</v>
      </c>
      <c r="N45" s="81">
        <f>N43-N41</f>
        <v>0</v>
      </c>
      <c r="O45" s="82">
        <f>O43-O41</f>
        <v>0</v>
      </c>
    </row>
    <row r="46" spans="1:15" ht="13.5" thickBot="1" x14ac:dyDescent="0.25">
      <c r="A46" s="44" t="s">
        <v>13</v>
      </c>
      <c r="B46" s="78" t="s">
        <v>4</v>
      </c>
      <c r="C46" s="8">
        <f t="shared" ref="C46:I46" si="6">C43-C37</f>
        <v>112</v>
      </c>
      <c r="D46" s="79">
        <f t="shared" si="6"/>
        <v>77</v>
      </c>
      <c r="E46" s="79">
        <f t="shared" si="6"/>
        <v>77</v>
      </c>
      <c r="F46" s="8">
        <f t="shared" si="6"/>
        <v>3323</v>
      </c>
      <c r="G46" s="80">
        <f t="shared" si="6"/>
        <v>0</v>
      </c>
      <c r="H46" s="8">
        <f t="shared" si="6"/>
        <v>0</v>
      </c>
      <c r="I46" s="80">
        <f t="shared" si="6"/>
        <v>0</v>
      </c>
      <c r="J46" s="90">
        <f t="shared" si="0"/>
        <v>3323</v>
      </c>
      <c r="K46" s="158">
        <f t="shared" si="2"/>
        <v>4315.5844155844161</v>
      </c>
      <c r="L46" s="203"/>
      <c r="M46" s="82">
        <f>M43-M37</f>
        <v>0</v>
      </c>
      <c r="N46" s="81">
        <f>N43-N37</f>
        <v>0</v>
      </c>
      <c r="O46" s="82">
        <f>O43-O37</f>
        <v>0</v>
      </c>
    </row>
    <row r="47" spans="1:15" ht="13.5" thickBot="1" x14ac:dyDescent="0.25">
      <c r="A47" s="91" t="s">
        <v>12</v>
      </c>
      <c r="B47" s="92" t="s">
        <v>4</v>
      </c>
      <c r="C47" s="8">
        <f t="shared" ref="C47:I47" si="7">C46-C41</f>
        <v>-44919</v>
      </c>
      <c r="D47" s="79">
        <f t="shared" si="7"/>
        <v>-66546</v>
      </c>
      <c r="E47" s="79">
        <f t="shared" si="7"/>
        <v>-73230</v>
      </c>
      <c r="F47" s="8">
        <f t="shared" si="7"/>
        <v>-9035</v>
      </c>
      <c r="G47" s="80">
        <f t="shared" si="7"/>
        <v>0</v>
      </c>
      <c r="H47" s="8">
        <f t="shared" si="7"/>
        <v>0</v>
      </c>
      <c r="I47" s="80">
        <f t="shared" si="7"/>
        <v>0</v>
      </c>
      <c r="J47" s="79">
        <f t="shared" si="0"/>
        <v>-9035</v>
      </c>
      <c r="K47" s="158">
        <f t="shared" si="2"/>
        <v>12.33783968318995</v>
      </c>
      <c r="L47" s="203"/>
      <c r="M47" s="82">
        <f>M46-M41</f>
        <v>0</v>
      </c>
      <c r="N47" s="81">
        <f>N46-N41</f>
        <v>0</v>
      </c>
      <c r="O47" s="82">
        <f>O46-O41</f>
        <v>0</v>
      </c>
    </row>
    <row r="50" spans="1:10" ht="14.25" x14ac:dyDescent="0.2">
      <c r="A50" s="273" t="s">
        <v>11</v>
      </c>
    </row>
    <row r="51" spans="1:10" s="191" customFormat="1" ht="14.25" x14ac:dyDescent="0.2">
      <c r="A51" s="274" t="s">
        <v>10</v>
      </c>
      <c r="B51" s="275"/>
      <c r="E51" s="179"/>
      <c r="F51" s="179"/>
      <c r="G51" s="179"/>
      <c r="H51" s="179"/>
      <c r="I51" s="179"/>
      <c r="J51" s="179"/>
    </row>
    <row r="52" spans="1:10" s="191" customFormat="1" ht="14.25" x14ac:dyDescent="0.2">
      <c r="A52" s="48" t="s">
        <v>9</v>
      </c>
      <c r="B52" s="275"/>
      <c r="E52" s="179"/>
      <c r="F52" s="179"/>
      <c r="G52" s="179"/>
      <c r="H52" s="179"/>
      <c r="I52" s="179"/>
      <c r="J52" s="179"/>
    </row>
    <row r="53" spans="1:10" s="19" customFormat="1" ht="14.25" x14ac:dyDescent="0.2">
      <c r="A53" s="48" t="s">
        <v>62</v>
      </c>
      <c r="B53" s="20"/>
      <c r="E53" s="21"/>
      <c r="F53" s="21"/>
      <c r="G53" s="21"/>
      <c r="H53" s="21"/>
      <c r="I53" s="21"/>
      <c r="J53" s="21"/>
    </row>
    <row r="56" spans="1:10" x14ac:dyDescent="0.2">
      <c r="A56" s="34" t="s">
        <v>85</v>
      </c>
    </row>
    <row r="58" spans="1:10" x14ac:dyDescent="0.2">
      <c r="A58" s="34" t="s">
        <v>86</v>
      </c>
    </row>
    <row r="60" spans="1:10" x14ac:dyDescent="0.2">
      <c r="A60" s="34" t="s">
        <v>87</v>
      </c>
    </row>
    <row r="61" spans="1:10" x14ac:dyDescent="0.2">
      <c r="A61" s="34" t="s">
        <v>88</v>
      </c>
    </row>
    <row r="62" spans="1:10" x14ac:dyDescent="0.2">
      <c r="A62" s="34" t="s">
        <v>89</v>
      </c>
    </row>
    <row r="63" spans="1:10" x14ac:dyDescent="0.2">
      <c r="A63" s="34" t="s">
        <v>90</v>
      </c>
    </row>
  </sheetData>
  <mergeCells count="3">
    <mergeCell ref="A1:O1"/>
    <mergeCell ref="C7:O7"/>
    <mergeCell ref="F9:I9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T1" sqref="T1"/>
    </sheetView>
  </sheetViews>
  <sheetFormatPr defaultColWidth="8.7109375" defaultRowHeight="12.75" x14ac:dyDescent="0.2"/>
  <cols>
    <col min="1" max="1" width="37.7109375" style="34" customWidth="1"/>
    <col min="2" max="2" width="7.28515625" style="3" customWidth="1"/>
    <col min="3" max="4" width="11.5703125" style="1" customWidth="1"/>
    <col min="5" max="5" width="11.5703125" style="2" customWidth="1"/>
    <col min="6" max="6" width="11.42578125" style="2" customWidth="1"/>
    <col min="7" max="7" width="9.85546875" style="2" customWidth="1"/>
    <col min="8" max="8" width="9.140625" style="2" customWidth="1"/>
    <col min="9" max="9" width="9.28515625" style="2" customWidth="1"/>
    <col min="10" max="10" width="9.140625" style="2" customWidth="1"/>
    <col min="11" max="11" width="12" style="1" customWidth="1"/>
    <col min="12" max="12" width="8.7109375" style="1"/>
    <col min="13" max="13" width="11.85546875" style="1" customWidth="1"/>
    <col min="14" max="14" width="12.5703125" style="1" customWidth="1"/>
    <col min="15" max="15" width="11.85546875" style="1" customWidth="1"/>
    <col min="16" max="16" width="12" style="1" customWidth="1"/>
    <col min="17" max="16384" width="8.7109375" style="1"/>
  </cols>
  <sheetData>
    <row r="1" spans="1:16" ht="24" customHeight="1" x14ac:dyDescent="0.35">
      <c r="A1" s="171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"/>
    </row>
    <row r="2" spans="1:16" x14ac:dyDescent="0.2">
      <c r="O2" s="18"/>
    </row>
    <row r="3" spans="1:16" ht="18.75" x14ac:dyDescent="0.3">
      <c r="A3" s="35" t="s">
        <v>71</v>
      </c>
      <c r="F3" s="15"/>
      <c r="G3" s="15"/>
    </row>
    <row r="4" spans="1:16" ht="21.75" customHeight="1" x14ac:dyDescent="0.25">
      <c r="A4" s="36"/>
      <c r="F4" s="15"/>
      <c r="G4" s="15"/>
    </row>
    <row r="5" spans="1:16" x14ac:dyDescent="0.2">
      <c r="A5" s="37"/>
      <c r="F5" s="15"/>
      <c r="G5" s="15"/>
    </row>
    <row r="6" spans="1:16" ht="6" customHeight="1" thickBot="1" x14ac:dyDescent="0.25">
      <c r="F6" s="15"/>
      <c r="G6" s="15"/>
    </row>
    <row r="7" spans="1:16" ht="24.75" customHeight="1" thickBot="1" x14ac:dyDescent="0.3">
      <c r="A7" s="38" t="s">
        <v>61</v>
      </c>
      <c r="B7" s="16"/>
      <c r="C7" s="184" t="s">
        <v>91</v>
      </c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6"/>
    </row>
    <row r="8" spans="1:16" ht="23.25" customHeight="1" thickBot="1" x14ac:dyDescent="0.25">
      <c r="A8" s="37" t="s">
        <v>60</v>
      </c>
      <c r="F8" s="15"/>
      <c r="G8" s="15"/>
    </row>
    <row r="9" spans="1:16" ht="13.5" thickBot="1" x14ac:dyDescent="0.25">
      <c r="A9" s="49"/>
      <c r="B9" s="50"/>
      <c r="C9" s="93" t="s">
        <v>3</v>
      </c>
      <c r="D9" s="143" t="s">
        <v>59</v>
      </c>
      <c r="E9" s="144" t="s">
        <v>58</v>
      </c>
      <c r="F9" s="173" t="s">
        <v>57</v>
      </c>
      <c r="G9" s="174"/>
      <c r="H9" s="174"/>
      <c r="I9" s="175"/>
      <c r="J9" s="14" t="s">
        <v>70</v>
      </c>
      <c r="K9" s="13" t="s">
        <v>56</v>
      </c>
      <c r="M9" s="50" t="s">
        <v>54</v>
      </c>
      <c r="N9" s="50" t="s">
        <v>55</v>
      </c>
      <c r="O9" s="50" t="s">
        <v>54</v>
      </c>
    </row>
    <row r="10" spans="1:16" ht="13.5" thickBot="1" x14ac:dyDescent="0.25">
      <c r="A10" s="39" t="s">
        <v>53</v>
      </c>
      <c r="B10" s="51" t="s">
        <v>52</v>
      </c>
      <c r="C10" s="94" t="s">
        <v>69</v>
      </c>
      <c r="D10" s="145">
        <v>2025</v>
      </c>
      <c r="E10" s="146">
        <v>2025</v>
      </c>
      <c r="F10" s="12" t="s">
        <v>51</v>
      </c>
      <c r="G10" s="52" t="s">
        <v>50</v>
      </c>
      <c r="H10" s="52" t="s">
        <v>49</v>
      </c>
      <c r="I10" s="53" t="s">
        <v>48</v>
      </c>
      <c r="J10" s="11" t="s">
        <v>8</v>
      </c>
      <c r="K10" s="10" t="s">
        <v>47</v>
      </c>
      <c r="M10" s="54" t="s">
        <v>65</v>
      </c>
      <c r="N10" s="51" t="s">
        <v>66</v>
      </c>
      <c r="O10" s="51" t="s">
        <v>46</v>
      </c>
    </row>
    <row r="11" spans="1:16" x14ac:dyDescent="0.2">
      <c r="A11" s="40" t="s">
        <v>45</v>
      </c>
      <c r="B11" s="55"/>
      <c r="C11" s="22">
        <v>83</v>
      </c>
      <c r="D11" s="141">
        <v>82</v>
      </c>
      <c r="E11" s="141">
        <v>82</v>
      </c>
      <c r="F11" s="9">
        <v>83</v>
      </c>
      <c r="G11" s="95"/>
      <c r="H11" s="96"/>
      <c r="I11" s="97"/>
      <c r="J11" s="153" t="s">
        <v>4</v>
      </c>
      <c r="K11" s="157" t="s">
        <v>4</v>
      </c>
      <c r="L11" s="170"/>
      <c r="M11" s="113"/>
      <c r="N11" s="114"/>
      <c r="O11" s="114"/>
    </row>
    <row r="12" spans="1:16" ht="13.5" thickBot="1" x14ac:dyDescent="0.25">
      <c r="A12" s="41" t="s">
        <v>44</v>
      </c>
      <c r="B12" s="58"/>
      <c r="C12" s="26">
        <v>83</v>
      </c>
      <c r="D12" s="142">
        <v>82</v>
      </c>
      <c r="E12" s="142">
        <v>82</v>
      </c>
      <c r="F12" s="27">
        <v>83</v>
      </c>
      <c r="G12" s="98"/>
      <c r="H12" s="99"/>
      <c r="I12" s="98"/>
      <c r="J12" s="154"/>
      <c r="K12" s="77" t="s">
        <v>4</v>
      </c>
      <c r="L12" s="170"/>
      <c r="M12" s="115"/>
      <c r="N12" s="116"/>
      <c r="O12" s="116"/>
    </row>
    <row r="13" spans="1:16" x14ac:dyDescent="0.2">
      <c r="A13" s="42" t="s">
        <v>63</v>
      </c>
      <c r="B13" s="59" t="s">
        <v>92</v>
      </c>
      <c r="C13" s="276">
        <v>20481</v>
      </c>
      <c r="D13" s="147" t="s">
        <v>4</v>
      </c>
      <c r="E13" s="147" t="s">
        <v>4</v>
      </c>
      <c r="F13" s="30">
        <v>21492</v>
      </c>
      <c r="G13" s="100"/>
      <c r="H13" s="101"/>
      <c r="I13" s="100"/>
      <c r="J13" s="150" t="s">
        <v>4</v>
      </c>
      <c r="K13" s="6" t="s">
        <v>4</v>
      </c>
      <c r="L13" s="170"/>
      <c r="M13" s="113"/>
      <c r="N13" s="117"/>
      <c r="O13" s="117"/>
    </row>
    <row r="14" spans="1:16" x14ac:dyDescent="0.2">
      <c r="A14" s="43" t="s">
        <v>64</v>
      </c>
      <c r="B14" s="59" t="s">
        <v>93</v>
      </c>
      <c r="C14" s="276">
        <v>13513</v>
      </c>
      <c r="D14" s="148" t="s">
        <v>4</v>
      </c>
      <c r="E14" s="148" t="s">
        <v>4</v>
      </c>
      <c r="F14" s="31">
        <v>14308</v>
      </c>
      <c r="G14" s="100"/>
      <c r="H14" s="101"/>
      <c r="I14" s="100"/>
      <c r="J14" s="150" t="s">
        <v>4</v>
      </c>
      <c r="K14" s="6" t="s">
        <v>4</v>
      </c>
      <c r="L14" s="170"/>
      <c r="M14" s="118"/>
      <c r="N14" s="117"/>
      <c r="O14" s="117"/>
    </row>
    <row r="15" spans="1:16" x14ac:dyDescent="0.2">
      <c r="A15" s="43" t="s">
        <v>43</v>
      </c>
      <c r="B15" s="59" t="s">
        <v>42</v>
      </c>
      <c r="C15" s="276">
        <v>70</v>
      </c>
      <c r="D15" s="148" t="s">
        <v>4</v>
      </c>
      <c r="E15" s="148" t="s">
        <v>4</v>
      </c>
      <c r="F15" s="31">
        <v>70</v>
      </c>
      <c r="G15" s="100"/>
      <c r="H15" s="101"/>
      <c r="I15" s="100"/>
      <c r="J15" s="150" t="s">
        <v>4</v>
      </c>
      <c r="K15" s="6" t="s">
        <v>4</v>
      </c>
      <c r="L15" s="170"/>
      <c r="M15" s="118"/>
      <c r="N15" s="117"/>
      <c r="O15" s="117"/>
    </row>
    <row r="16" spans="1:16" x14ac:dyDescent="0.2">
      <c r="A16" s="43" t="s">
        <v>41</v>
      </c>
      <c r="B16" s="59" t="s">
        <v>4</v>
      </c>
      <c r="C16" s="276">
        <v>4443</v>
      </c>
      <c r="D16" s="148" t="s">
        <v>4</v>
      </c>
      <c r="E16" s="148" t="s">
        <v>4</v>
      </c>
      <c r="F16" s="31">
        <v>47116</v>
      </c>
      <c r="G16" s="100"/>
      <c r="H16" s="101"/>
      <c r="I16" s="100"/>
      <c r="J16" s="150" t="s">
        <v>4</v>
      </c>
      <c r="K16" s="6" t="s">
        <v>4</v>
      </c>
      <c r="L16" s="170"/>
      <c r="M16" s="118"/>
      <c r="N16" s="117"/>
      <c r="O16" s="117"/>
    </row>
    <row r="17" spans="1:15" ht="13.5" thickBot="1" x14ac:dyDescent="0.25">
      <c r="A17" s="40" t="s">
        <v>40</v>
      </c>
      <c r="B17" s="60" t="s">
        <v>39</v>
      </c>
      <c r="C17" s="4">
        <v>13463</v>
      </c>
      <c r="D17" s="149" t="s">
        <v>4</v>
      </c>
      <c r="E17" s="149" t="s">
        <v>4</v>
      </c>
      <c r="F17" s="32">
        <v>15340</v>
      </c>
      <c r="G17" s="95"/>
      <c r="H17" s="102"/>
      <c r="I17" s="103"/>
      <c r="J17" s="155" t="s">
        <v>4</v>
      </c>
      <c r="K17" s="7" t="s">
        <v>4</v>
      </c>
      <c r="L17" s="170"/>
      <c r="M17" s="119"/>
      <c r="N17" s="120"/>
      <c r="O17" s="120"/>
    </row>
    <row r="18" spans="1:15" ht="13.5" thickBot="1" x14ac:dyDescent="0.25">
      <c r="A18" s="44" t="s">
        <v>38</v>
      </c>
      <c r="B18" s="29"/>
      <c r="C18" s="61">
        <f>C13-C14+C15+C16+C17</f>
        <v>24944</v>
      </c>
      <c r="D18" s="61" t="s">
        <v>4</v>
      </c>
      <c r="E18" s="61" t="s">
        <v>4</v>
      </c>
      <c r="F18" s="23">
        <f>F13-F14+F15+F16+F17</f>
        <v>69710</v>
      </c>
      <c r="G18" s="24"/>
      <c r="H18" s="62"/>
      <c r="I18" s="63"/>
      <c r="J18" s="79" t="s">
        <v>4</v>
      </c>
      <c r="K18" s="8" t="s">
        <v>4</v>
      </c>
      <c r="L18" s="170"/>
      <c r="M18" s="64"/>
      <c r="N18" s="25"/>
      <c r="O18" s="25"/>
    </row>
    <row r="19" spans="1:15" x14ac:dyDescent="0.2">
      <c r="A19" s="40" t="s">
        <v>67</v>
      </c>
      <c r="B19" s="65" t="s">
        <v>68</v>
      </c>
      <c r="C19" s="28">
        <v>6968</v>
      </c>
      <c r="D19" s="147" t="s">
        <v>4</v>
      </c>
      <c r="E19" s="147" t="s">
        <v>4</v>
      </c>
      <c r="F19" s="32">
        <v>7184</v>
      </c>
      <c r="G19" s="95"/>
      <c r="H19" s="104"/>
      <c r="I19" s="105"/>
      <c r="J19" s="155" t="s">
        <v>4</v>
      </c>
      <c r="K19" s="7" t="s">
        <v>4</v>
      </c>
      <c r="L19" s="170"/>
      <c r="M19" s="121"/>
      <c r="N19" s="120"/>
      <c r="O19" s="120"/>
    </row>
    <row r="20" spans="1:15" x14ac:dyDescent="0.2">
      <c r="A20" s="43" t="s">
        <v>37</v>
      </c>
      <c r="B20" s="59" t="s">
        <v>36</v>
      </c>
      <c r="C20" s="277">
        <v>9949</v>
      </c>
      <c r="D20" s="148" t="s">
        <v>4</v>
      </c>
      <c r="E20" s="148" t="s">
        <v>4</v>
      </c>
      <c r="F20" s="31">
        <v>9784</v>
      </c>
      <c r="G20" s="100"/>
      <c r="H20" s="101"/>
      <c r="I20" s="100"/>
      <c r="J20" s="150" t="s">
        <v>4</v>
      </c>
      <c r="K20" s="6" t="s">
        <v>4</v>
      </c>
      <c r="L20" s="170"/>
      <c r="M20" s="118"/>
      <c r="N20" s="117"/>
      <c r="O20" s="117"/>
    </row>
    <row r="21" spans="1:15" x14ac:dyDescent="0.2">
      <c r="A21" s="43" t="s">
        <v>35</v>
      </c>
      <c r="B21" s="59" t="s">
        <v>4</v>
      </c>
      <c r="C21" s="277">
        <v>0</v>
      </c>
      <c r="D21" s="148" t="s">
        <v>4</v>
      </c>
      <c r="E21" s="148" t="s">
        <v>4</v>
      </c>
      <c r="F21" s="31">
        <v>0</v>
      </c>
      <c r="G21" s="100"/>
      <c r="H21" s="101"/>
      <c r="I21" s="100"/>
      <c r="J21" s="150" t="s">
        <v>4</v>
      </c>
      <c r="K21" s="6" t="s">
        <v>4</v>
      </c>
      <c r="L21" s="170"/>
      <c r="M21" s="118"/>
      <c r="N21" s="117"/>
      <c r="O21" s="117"/>
    </row>
    <row r="22" spans="1:15" x14ac:dyDescent="0.2">
      <c r="A22" s="43" t="s">
        <v>34</v>
      </c>
      <c r="B22" s="59" t="s">
        <v>4</v>
      </c>
      <c r="C22" s="277">
        <v>7882</v>
      </c>
      <c r="D22" s="148" t="s">
        <v>4</v>
      </c>
      <c r="E22" s="148" t="s">
        <v>4</v>
      </c>
      <c r="F22" s="31">
        <v>52595</v>
      </c>
      <c r="G22" s="100"/>
      <c r="H22" s="101"/>
      <c r="I22" s="100"/>
      <c r="J22" s="150" t="s">
        <v>4</v>
      </c>
      <c r="K22" s="6" t="s">
        <v>4</v>
      </c>
      <c r="L22" s="170"/>
      <c r="M22" s="118"/>
      <c r="N22" s="117"/>
      <c r="O22" s="117"/>
    </row>
    <row r="23" spans="1:15" ht="13.5" thickBot="1" x14ac:dyDescent="0.25">
      <c r="A23" s="41" t="s">
        <v>33</v>
      </c>
      <c r="B23" s="66" t="s">
        <v>4</v>
      </c>
      <c r="C23" s="277">
        <v>0</v>
      </c>
      <c r="D23" s="149" t="s">
        <v>4</v>
      </c>
      <c r="E23" s="149" t="s">
        <v>4</v>
      </c>
      <c r="F23" s="33">
        <v>0</v>
      </c>
      <c r="G23" s="103"/>
      <c r="H23" s="102"/>
      <c r="I23" s="103"/>
      <c r="J23" s="156" t="s">
        <v>4</v>
      </c>
      <c r="K23" s="5" t="s">
        <v>4</v>
      </c>
      <c r="L23" s="170"/>
      <c r="M23" s="115"/>
      <c r="N23" s="122"/>
      <c r="O23" s="122"/>
    </row>
    <row r="24" spans="1:15" x14ac:dyDescent="0.2">
      <c r="A24" s="45" t="s">
        <v>32</v>
      </c>
      <c r="B24" s="67" t="s">
        <v>4</v>
      </c>
      <c r="C24" s="278">
        <v>64185</v>
      </c>
      <c r="D24" s="135">
        <v>58894</v>
      </c>
      <c r="E24" s="135">
        <v>58894</v>
      </c>
      <c r="F24" s="68">
        <v>13860</v>
      </c>
      <c r="G24" s="106"/>
      <c r="H24" s="107"/>
      <c r="I24" s="106"/>
      <c r="J24" s="90">
        <f t="shared" ref="J24:J47" si="0">SUM(F24:I24)</f>
        <v>13860</v>
      </c>
      <c r="K24" s="158">
        <f>IF(E24=0,"x",(J24/E24*100))</f>
        <v>23.533806499813224</v>
      </c>
      <c r="L24" s="170"/>
      <c r="M24" s="113"/>
      <c r="N24" s="123"/>
      <c r="O24" s="124"/>
    </row>
    <row r="25" spans="1:15" x14ac:dyDescent="0.2">
      <c r="A25" s="43" t="s">
        <v>31</v>
      </c>
      <c r="B25" s="69" t="s">
        <v>4</v>
      </c>
      <c r="C25" s="276">
        <v>13418</v>
      </c>
      <c r="D25" s="136">
        <v>2000</v>
      </c>
      <c r="E25" s="136">
        <v>2000</v>
      </c>
      <c r="F25" s="70">
        <v>0</v>
      </c>
      <c r="G25" s="100"/>
      <c r="H25" s="101"/>
      <c r="I25" s="100"/>
      <c r="J25" s="150">
        <f t="shared" si="0"/>
        <v>0</v>
      </c>
      <c r="K25" s="159">
        <f>IF(E25=0,"x",(J25/E25)*100)</f>
        <v>0</v>
      </c>
      <c r="L25" s="170"/>
      <c r="M25" s="118"/>
      <c r="N25" s="125"/>
      <c r="O25" s="126"/>
    </row>
    <row r="26" spans="1:15" ht="13.5" thickBot="1" x14ac:dyDescent="0.25">
      <c r="A26" s="41" t="s">
        <v>30</v>
      </c>
      <c r="B26" s="71">
        <v>672</v>
      </c>
      <c r="C26" s="279">
        <v>50766</v>
      </c>
      <c r="D26" s="137">
        <v>56894</v>
      </c>
      <c r="E26" s="137">
        <v>56894</v>
      </c>
      <c r="F26" s="72">
        <v>13860</v>
      </c>
      <c r="G26" s="108"/>
      <c r="H26" s="109"/>
      <c r="I26" s="110"/>
      <c r="J26" s="151">
        <f t="shared" si="0"/>
        <v>13860</v>
      </c>
      <c r="K26" s="160">
        <f t="shared" ref="K26" si="1">IF(E26=0,"x",(J26/E26*100))</f>
        <v>24.361092558090483</v>
      </c>
      <c r="L26" s="170"/>
      <c r="M26" s="119"/>
      <c r="N26" s="127"/>
      <c r="O26" s="128"/>
    </row>
    <row r="27" spans="1:15" x14ac:dyDescent="0.2">
      <c r="A27" s="42" t="s">
        <v>6</v>
      </c>
      <c r="B27" s="67">
        <v>501</v>
      </c>
      <c r="C27" s="276">
        <v>5773</v>
      </c>
      <c r="D27" s="138">
        <v>4949</v>
      </c>
      <c r="E27" s="138">
        <v>4949</v>
      </c>
      <c r="F27" s="73">
        <v>1078</v>
      </c>
      <c r="G27" s="105"/>
      <c r="H27" s="104"/>
      <c r="I27" s="105"/>
      <c r="J27" s="90">
        <f t="shared" si="0"/>
        <v>1078</v>
      </c>
      <c r="K27" s="163">
        <f t="shared" ref="K27:K47" si="2">IF(E27=0,"x",(J27/E27)*100)</f>
        <v>21.782178217821784</v>
      </c>
      <c r="L27" s="170"/>
      <c r="M27" s="121"/>
      <c r="N27" s="129"/>
      <c r="O27" s="130"/>
    </row>
    <row r="28" spans="1:15" x14ac:dyDescent="0.2">
      <c r="A28" s="43" t="s">
        <v>29</v>
      </c>
      <c r="B28" s="69">
        <v>502</v>
      </c>
      <c r="C28" s="276">
        <v>4370</v>
      </c>
      <c r="D28" s="139">
        <v>5835</v>
      </c>
      <c r="E28" s="139">
        <v>5835</v>
      </c>
      <c r="F28" s="74">
        <v>2365</v>
      </c>
      <c r="G28" s="100"/>
      <c r="H28" s="101"/>
      <c r="I28" s="100"/>
      <c r="J28" s="150">
        <f t="shared" si="0"/>
        <v>2365</v>
      </c>
      <c r="K28" s="159">
        <f t="shared" si="2"/>
        <v>40.531276778063415</v>
      </c>
      <c r="L28" s="170"/>
      <c r="M28" s="118"/>
      <c r="N28" s="125"/>
      <c r="O28" s="126"/>
    </row>
    <row r="29" spans="1:15" x14ac:dyDescent="0.2">
      <c r="A29" s="43" t="s">
        <v>5</v>
      </c>
      <c r="B29" s="69">
        <v>504</v>
      </c>
      <c r="C29" s="276">
        <v>0</v>
      </c>
      <c r="D29" s="139">
        <v>0</v>
      </c>
      <c r="E29" s="139">
        <v>0</v>
      </c>
      <c r="F29" s="74">
        <v>0</v>
      </c>
      <c r="G29" s="100"/>
      <c r="H29" s="101"/>
      <c r="I29" s="100"/>
      <c r="J29" s="150">
        <f t="shared" si="0"/>
        <v>0</v>
      </c>
      <c r="K29" s="159" t="str">
        <f t="shared" si="2"/>
        <v>x</v>
      </c>
      <c r="L29" s="170"/>
      <c r="M29" s="118"/>
      <c r="N29" s="125"/>
      <c r="O29" s="126"/>
    </row>
    <row r="30" spans="1:15" x14ac:dyDescent="0.2">
      <c r="A30" s="43" t="s">
        <v>0</v>
      </c>
      <c r="B30" s="69">
        <v>511</v>
      </c>
      <c r="C30" s="276">
        <v>4048</v>
      </c>
      <c r="D30" s="139">
        <v>4815</v>
      </c>
      <c r="E30" s="139">
        <v>4815</v>
      </c>
      <c r="F30" s="74">
        <v>1184</v>
      </c>
      <c r="G30" s="100"/>
      <c r="H30" s="101"/>
      <c r="I30" s="100"/>
      <c r="J30" s="150">
        <f t="shared" si="0"/>
        <v>1184</v>
      </c>
      <c r="K30" s="159">
        <f t="shared" si="2"/>
        <v>24.589823468328142</v>
      </c>
      <c r="L30" s="170"/>
      <c r="M30" s="118"/>
      <c r="N30" s="125"/>
      <c r="O30" s="126"/>
    </row>
    <row r="31" spans="1:15" x14ac:dyDescent="0.2">
      <c r="A31" s="43" t="s">
        <v>1</v>
      </c>
      <c r="B31" s="69">
        <v>518</v>
      </c>
      <c r="C31" s="276">
        <v>5794</v>
      </c>
      <c r="D31" s="139">
        <v>6262</v>
      </c>
      <c r="E31" s="139">
        <v>6262</v>
      </c>
      <c r="F31" s="74">
        <v>781</v>
      </c>
      <c r="G31" s="100"/>
      <c r="H31" s="101"/>
      <c r="I31" s="100"/>
      <c r="J31" s="150">
        <f t="shared" si="0"/>
        <v>781</v>
      </c>
      <c r="K31" s="159">
        <f t="shared" si="2"/>
        <v>12.472053656978602</v>
      </c>
      <c r="L31" s="170"/>
      <c r="M31" s="118"/>
      <c r="N31" s="125"/>
      <c r="O31" s="126"/>
    </row>
    <row r="32" spans="1:15" x14ac:dyDescent="0.2">
      <c r="A32" s="43" t="s">
        <v>28</v>
      </c>
      <c r="B32" s="69">
        <v>521</v>
      </c>
      <c r="C32" s="276">
        <v>21893</v>
      </c>
      <c r="D32" s="139">
        <v>25910</v>
      </c>
      <c r="E32" s="139">
        <v>25910</v>
      </c>
      <c r="F32" s="74">
        <v>5752</v>
      </c>
      <c r="G32" s="100"/>
      <c r="H32" s="101"/>
      <c r="I32" s="100"/>
      <c r="J32" s="150">
        <f t="shared" si="0"/>
        <v>5752</v>
      </c>
      <c r="K32" s="159">
        <f t="shared" si="2"/>
        <v>22.199922809725976</v>
      </c>
      <c r="L32" s="170"/>
      <c r="M32" s="118"/>
      <c r="N32" s="125"/>
      <c r="O32" s="126"/>
    </row>
    <row r="33" spans="1:15" x14ac:dyDescent="0.2">
      <c r="A33" s="43" t="s">
        <v>27</v>
      </c>
      <c r="B33" s="69" t="s">
        <v>26</v>
      </c>
      <c r="C33" s="276">
        <v>8492</v>
      </c>
      <c r="D33" s="139">
        <v>10747</v>
      </c>
      <c r="E33" s="139">
        <v>10747</v>
      </c>
      <c r="F33" s="74">
        <v>2187</v>
      </c>
      <c r="G33" s="100"/>
      <c r="H33" s="101"/>
      <c r="I33" s="100"/>
      <c r="J33" s="150">
        <f t="shared" si="0"/>
        <v>2187</v>
      </c>
      <c r="K33" s="159">
        <f t="shared" si="2"/>
        <v>20.349865078626593</v>
      </c>
      <c r="L33" s="170"/>
      <c r="M33" s="118"/>
      <c r="N33" s="125"/>
      <c r="O33" s="126"/>
    </row>
    <row r="34" spans="1:15" x14ac:dyDescent="0.2">
      <c r="A34" s="43" t="s">
        <v>25</v>
      </c>
      <c r="B34" s="69">
        <v>557</v>
      </c>
      <c r="C34" s="276">
        <v>0</v>
      </c>
      <c r="D34" s="139">
        <v>0</v>
      </c>
      <c r="E34" s="139">
        <v>0</v>
      </c>
      <c r="F34" s="74">
        <v>0</v>
      </c>
      <c r="G34" s="100"/>
      <c r="H34" s="101"/>
      <c r="I34" s="100"/>
      <c r="J34" s="150">
        <f t="shared" si="0"/>
        <v>0</v>
      </c>
      <c r="K34" s="159" t="str">
        <f t="shared" si="2"/>
        <v>x</v>
      </c>
      <c r="L34" s="170"/>
      <c r="M34" s="118"/>
      <c r="N34" s="125"/>
      <c r="O34" s="126"/>
    </row>
    <row r="35" spans="1:15" x14ac:dyDescent="0.2">
      <c r="A35" s="43" t="s">
        <v>2</v>
      </c>
      <c r="B35" s="69">
        <v>551</v>
      </c>
      <c r="C35" s="276">
        <v>440</v>
      </c>
      <c r="D35" s="139">
        <v>601</v>
      </c>
      <c r="E35" s="139">
        <v>601</v>
      </c>
      <c r="F35" s="74">
        <v>190</v>
      </c>
      <c r="G35" s="100"/>
      <c r="H35" s="101"/>
      <c r="I35" s="100"/>
      <c r="J35" s="150">
        <f t="shared" si="0"/>
        <v>190</v>
      </c>
      <c r="K35" s="159">
        <f t="shared" si="2"/>
        <v>31.613976705490849</v>
      </c>
      <c r="L35" s="170"/>
      <c r="M35" s="118"/>
      <c r="N35" s="125"/>
      <c r="O35" s="126"/>
    </row>
    <row r="36" spans="1:15" ht="13.5" thickBot="1" x14ac:dyDescent="0.25">
      <c r="A36" s="40" t="s">
        <v>24</v>
      </c>
      <c r="B36" s="75" t="s">
        <v>23</v>
      </c>
      <c r="C36" s="280">
        <v>1399</v>
      </c>
      <c r="D36" s="140">
        <v>1174</v>
      </c>
      <c r="E36" s="140">
        <v>1174</v>
      </c>
      <c r="F36" s="76">
        <v>613</v>
      </c>
      <c r="G36" s="95"/>
      <c r="H36" s="102"/>
      <c r="I36" s="100"/>
      <c r="J36" s="151">
        <f t="shared" si="0"/>
        <v>613</v>
      </c>
      <c r="K36" s="160">
        <f t="shared" si="2"/>
        <v>52.214650766609886</v>
      </c>
      <c r="L36" s="170"/>
      <c r="M36" s="115"/>
      <c r="N36" s="131"/>
      <c r="O36" s="132"/>
    </row>
    <row r="37" spans="1:15" ht="13.5" thickBot="1" x14ac:dyDescent="0.25">
      <c r="A37" s="44" t="s">
        <v>22</v>
      </c>
      <c r="B37" s="78"/>
      <c r="C37" s="79">
        <f t="shared" ref="C37:I37" si="3">SUM(C27:C36)</f>
        <v>52209</v>
      </c>
      <c r="D37" s="79">
        <f t="shared" si="3"/>
        <v>60293</v>
      </c>
      <c r="E37" s="79">
        <f t="shared" si="3"/>
        <v>60293</v>
      </c>
      <c r="F37" s="8">
        <f t="shared" si="3"/>
        <v>14150</v>
      </c>
      <c r="G37" s="111">
        <f t="shared" si="3"/>
        <v>0</v>
      </c>
      <c r="H37" s="23">
        <f t="shared" si="3"/>
        <v>0</v>
      </c>
      <c r="I37" s="111">
        <f t="shared" si="3"/>
        <v>0</v>
      </c>
      <c r="J37" s="79">
        <f t="shared" si="0"/>
        <v>14150</v>
      </c>
      <c r="K37" s="161">
        <f t="shared" si="2"/>
        <v>23.46872771300151</v>
      </c>
      <c r="L37" s="170"/>
      <c r="M37" s="133">
        <f>SUM(M27:M36)</f>
        <v>0</v>
      </c>
      <c r="N37" s="134">
        <f>SUM(N27:N36)</f>
        <v>0</v>
      </c>
      <c r="O37" s="133">
        <f>SUM(O27:O36)</f>
        <v>0</v>
      </c>
    </row>
    <row r="38" spans="1:15" x14ac:dyDescent="0.2">
      <c r="A38" s="42" t="s">
        <v>21</v>
      </c>
      <c r="B38" s="67">
        <v>601</v>
      </c>
      <c r="C38" s="281">
        <v>235</v>
      </c>
      <c r="D38" s="138">
        <v>176</v>
      </c>
      <c r="E38" s="138">
        <v>176</v>
      </c>
      <c r="F38" s="83">
        <v>2</v>
      </c>
      <c r="G38" s="105"/>
      <c r="H38" s="104"/>
      <c r="I38" s="100"/>
      <c r="J38" s="90">
        <f t="shared" si="0"/>
        <v>2</v>
      </c>
      <c r="K38" s="158">
        <f t="shared" si="2"/>
        <v>1.1363636363636365</v>
      </c>
      <c r="L38" s="170"/>
      <c r="M38" s="121"/>
      <c r="N38" s="129"/>
      <c r="O38" s="130"/>
    </row>
    <row r="39" spans="1:15" x14ac:dyDescent="0.2">
      <c r="A39" s="43" t="s">
        <v>20</v>
      </c>
      <c r="B39" s="69">
        <v>602</v>
      </c>
      <c r="C39" s="276">
        <v>1328</v>
      </c>
      <c r="D39" s="139">
        <v>1392</v>
      </c>
      <c r="E39" s="139">
        <v>1392</v>
      </c>
      <c r="F39" s="74">
        <v>279</v>
      </c>
      <c r="G39" s="100"/>
      <c r="H39" s="101"/>
      <c r="I39" s="100"/>
      <c r="J39" s="150">
        <f t="shared" si="0"/>
        <v>279</v>
      </c>
      <c r="K39" s="159">
        <f t="shared" si="2"/>
        <v>20.043103448275861</v>
      </c>
      <c r="L39" s="170"/>
      <c r="M39" s="118"/>
      <c r="N39" s="125"/>
      <c r="O39" s="126"/>
    </row>
    <row r="40" spans="1:15" x14ac:dyDescent="0.2">
      <c r="A40" s="43" t="s">
        <v>19</v>
      </c>
      <c r="B40" s="69">
        <v>604</v>
      </c>
      <c r="C40" s="276">
        <v>0</v>
      </c>
      <c r="D40" s="139">
        <v>0</v>
      </c>
      <c r="E40" s="139">
        <v>0</v>
      </c>
      <c r="F40" s="74">
        <v>0</v>
      </c>
      <c r="G40" s="100"/>
      <c r="H40" s="101"/>
      <c r="I40" s="100"/>
      <c r="J40" s="150">
        <f t="shared" si="0"/>
        <v>0</v>
      </c>
      <c r="K40" s="159" t="str">
        <f t="shared" si="2"/>
        <v>x</v>
      </c>
      <c r="L40" s="170"/>
      <c r="M40" s="118"/>
      <c r="N40" s="125"/>
      <c r="O40" s="126"/>
    </row>
    <row r="41" spans="1:15" x14ac:dyDescent="0.2">
      <c r="A41" s="43" t="s">
        <v>18</v>
      </c>
      <c r="B41" s="69" t="s">
        <v>17</v>
      </c>
      <c r="C41" s="276">
        <v>50766</v>
      </c>
      <c r="D41" s="139">
        <v>58894</v>
      </c>
      <c r="E41" s="139">
        <v>58894</v>
      </c>
      <c r="F41" s="74">
        <v>13860</v>
      </c>
      <c r="G41" s="100"/>
      <c r="H41" s="101"/>
      <c r="I41" s="100"/>
      <c r="J41" s="150">
        <f t="shared" si="0"/>
        <v>13860</v>
      </c>
      <c r="K41" s="159">
        <f t="shared" si="2"/>
        <v>23.533806499813224</v>
      </c>
      <c r="L41" s="170"/>
      <c r="M41" s="118"/>
      <c r="N41" s="125"/>
      <c r="O41" s="126"/>
    </row>
    <row r="42" spans="1:15" ht="13.5" thickBot="1" x14ac:dyDescent="0.25">
      <c r="A42" s="40" t="s">
        <v>7</v>
      </c>
      <c r="B42" s="75" t="s">
        <v>16</v>
      </c>
      <c r="C42" s="4">
        <v>26</v>
      </c>
      <c r="D42" s="140">
        <v>12</v>
      </c>
      <c r="E42" s="140">
        <v>12</v>
      </c>
      <c r="F42" s="76">
        <v>10</v>
      </c>
      <c r="G42" s="95"/>
      <c r="H42" s="102"/>
      <c r="I42" s="100"/>
      <c r="J42" s="151">
        <f t="shared" si="0"/>
        <v>10</v>
      </c>
      <c r="K42" s="160">
        <f t="shared" si="2"/>
        <v>83.333333333333343</v>
      </c>
      <c r="L42" s="170"/>
      <c r="M42" s="115"/>
      <c r="N42" s="131"/>
      <c r="O42" s="132"/>
    </row>
    <row r="43" spans="1:15" ht="13.5" thickBot="1" x14ac:dyDescent="0.25">
      <c r="A43" s="44" t="s">
        <v>15</v>
      </c>
      <c r="B43" s="78" t="s">
        <v>4</v>
      </c>
      <c r="C43" s="79">
        <f t="shared" ref="C43:I43" si="4">SUM(C38:C42)</f>
        <v>52355</v>
      </c>
      <c r="D43" s="79">
        <f t="shared" si="4"/>
        <v>60474</v>
      </c>
      <c r="E43" s="79">
        <f t="shared" si="4"/>
        <v>60474</v>
      </c>
      <c r="F43" s="8">
        <f t="shared" si="4"/>
        <v>14151</v>
      </c>
      <c r="G43" s="111">
        <f t="shared" si="4"/>
        <v>0</v>
      </c>
      <c r="H43" s="23">
        <f t="shared" si="4"/>
        <v>0</v>
      </c>
      <c r="I43" s="112">
        <f t="shared" si="4"/>
        <v>0</v>
      </c>
      <c r="J43" s="79">
        <f t="shared" si="0"/>
        <v>14151</v>
      </c>
      <c r="K43" s="163">
        <f t="shared" si="2"/>
        <v>23.400138902668914</v>
      </c>
      <c r="L43" s="170"/>
      <c r="M43" s="133">
        <f>SUM(M38:M42)</f>
        <v>0</v>
      </c>
      <c r="N43" s="134">
        <f>SUM(N38:N42)</f>
        <v>0</v>
      </c>
      <c r="O43" s="133">
        <f>SUM(O38:O42)</f>
        <v>0</v>
      </c>
    </row>
    <row r="44" spans="1:15" ht="5.25" customHeight="1" thickBot="1" x14ac:dyDescent="0.25">
      <c r="A44" s="40"/>
      <c r="B44" s="84"/>
      <c r="C44" s="4"/>
      <c r="D44" s="85"/>
      <c r="E44" s="85"/>
      <c r="F44" s="86"/>
      <c r="G44" s="28"/>
      <c r="H44" s="56"/>
      <c r="I44" s="28"/>
      <c r="J44" s="152"/>
      <c r="K44" s="162"/>
      <c r="L44" s="170"/>
      <c r="M44" s="87"/>
      <c r="N44" s="88"/>
      <c r="O44" s="88"/>
    </row>
    <row r="45" spans="1:15" ht="13.5" thickBot="1" x14ac:dyDescent="0.25">
      <c r="A45" s="89" t="s">
        <v>14</v>
      </c>
      <c r="B45" s="78" t="s">
        <v>4</v>
      </c>
      <c r="C45" s="8">
        <f t="shared" ref="C45:I45" si="5">C43-C41</f>
        <v>1589</v>
      </c>
      <c r="D45" s="79">
        <f t="shared" si="5"/>
        <v>1580</v>
      </c>
      <c r="E45" s="79">
        <f t="shared" si="5"/>
        <v>1580</v>
      </c>
      <c r="F45" s="8">
        <f t="shared" si="5"/>
        <v>291</v>
      </c>
      <c r="G45" s="80">
        <f t="shared" si="5"/>
        <v>0</v>
      </c>
      <c r="H45" s="8">
        <f t="shared" si="5"/>
        <v>0</v>
      </c>
      <c r="I45" s="80">
        <f t="shared" si="5"/>
        <v>0</v>
      </c>
      <c r="J45" s="90">
        <f t="shared" si="0"/>
        <v>291</v>
      </c>
      <c r="K45" s="158">
        <f t="shared" si="2"/>
        <v>18.417721518987342</v>
      </c>
      <c r="L45" s="170"/>
      <c r="M45" s="82">
        <f>M43-M41</f>
        <v>0</v>
      </c>
      <c r="N45" s="81">
        <f>N43-N41</f>
        <v>0</v>
      </c>
      <c r="O45" s="82">
        <f>O43-O41</f>
        <v>0</v>
      </c>
    </row>
    <row r="46" spans="1:15" ht="13.5" thickBot="1" x14ac:dyDescent="0.25">
      <c r="A46" s="44" t="s">
        <v>13</v>
      </c>
      <c r="B46" s="78" t="s">
        <v>4</v>
      </c>
      <c r="C46" s="8">
        <f t="shared" ref="C46:I46" si="6">C43-C37</f>
        <v>146</v>
      </c>
      <c r="D46" s="79">
        <f t="shared" si="6"/>
        <v>181</v>
      </c>
      <c r="E46" s="79">
        <f t="shared" si="6"/>
        <v>181</v>
      </c>
      <c r="F46" s="8">
        <f t="shared" si="6"/>
        <v>1</v>
      </c>
      <c r="G46" s="80">
        <f t="shared" si="6"/>
        <v>0</v>
      </c>
      <c r="H46" s="8">
        <f t="shared" si="6"/>
        <v>0</v>
      </c>
      <c r="I46" s="80">
        <f t="shared" si="6"/>
        <v>0</v>
      </c>
      <c r="J46" s="90">
        <f t="shared" si="0"/>
        <v>1</v>
      </c>
      <c r="K46" s="158">
        <f t="shared" si="2"/>
        <v>0.55248618784530379</v>
      </c>
      <c r="L46" s="170"/>
      <c r="M46" s="82">
        <f>M43-M37</f>
        <v>0</v>
      </c>
      <c r="N46" s="81">
        <f>N43-N37</f>
        <v>0</v>
      </c>
      <c r="O46" s="82">
        <f>O43-O37</f>
        <v>0</v>
      </c>
    </row>
    <row r="47" spans="1:15" ht="13.5" thickBot="1" x14ac:dyDescent="0.25">
      <c r="A47" s="91" t="s">
        <v>12</v>
      </c>
      <c r="B47" s="92" t="s">
        <v>4</v>
      </c>
      <c r="C47" s="8">
        <f t="shared" ref="C47:I47" si="7">C46-C41</f>
        <v>-50620</v>
      </c>
      <c r="D47" s="79">
        <f t="shared" si="7"/>
        <v>-58713</v>
      </c>
      <c r="E47" s="79">
        <f t="shared" si="7"/>
        <v>-58713</v>
      </c>
      <c r="F47" s="8">
        <f t="shared" si="7"/>
        <v>-13859</v>
      </c>
      <c r="G47" s="80">
        <f t="shared" si="7"/>
        <v>0</v>
      </c>
      <c r="H47" s="8">
        <f t="shared" si="7"/>
        <v>0</v>
      </c>
      <c r="I47" s="80">
        <f t="shared" si="7"/>
        <v>0</v>
      </c>
      <c r="J47" s="79">
        <f t="shared" si="0"/>
        <v>-13859</v>
      </c>
      <c r="K47" s="158">
        <f t="shared" si="2"/>
        <v>23.604653143256179</v>
      </c>
      <c r="L47" s="170"/>
      <c r="M47" s="82">
        <f>M46-M41</f>
        <v>0</v>
      </c>
      <c r="N47" s="81">
        <f>N46-N41</f>
        <v>0</v>
      </c>
      <c r="O47" s="82">
        <f>O46-O41</f>
        <v>0</v>
      </c>
    </row>
    <row r="50" spans="1:10" ht="14.25" x14ac:dyDescent="0.2">
      <c r="A50" s="46" t="s">
        <v>11</v>
      </c>
    </row>
    <row r="51" spans="1:10" ht="14.25" x14ac:dyDescent="0.2">
      <c r="A51" s="47" t="s">
        <v>10</v>
      </c>
    </row>
    <row r="52" spans="1:10" ht="14.25" x14ac:dyDescent="0.2">
      <c r="A52" s="48" t="s">
        <v>9</v>
      </c>
    </row>
    <row r="53" spans="1:10" s="19" customFormat="1" ht="14.25" x14ac:dyDescent="0.2">
      <c r="A53" s="48" t="s">
        <v>62</v>
      </c>
      <c r="B53" s="20"/>
      <c r="E53" s="21"/>
      <c r="F53" s="21"/>
      <c r="G53" s="21"/>
      <c r="H53" s="21"/>
      <c r="I53" s="21"/>
      <c r="J53" s="21"/>
    </row>
    <row r="56" spans="1:10" x14ac:dyDescent="0.2">
      <c r="A56" s="34" t="s">
        <v>94</v>
      </c>
    </row>
    <row r="58" spans="1:10" x14ac:dyDescent="0.2">
      <c r="A58" s="34" t="s">
        <v>95</v>
      </c>
    </row>
  </sheetData>
  <mergeCells count="3">
    <mergeCell ref="A1:O1"/>
    <mergeCell ref="C7:O7"/>
    <mergeCell ref="F9:I9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T1" sqref="T1"/>
    </sheetView>
  </sheetViews>
  <sheetFormatPr defaultColWidth="8.7109375" defaultRowHeight="12.75" x14ac:dyDescent="0.2"/>
  <cols>
    <col min="1" max="1" width="37.7109375" style="34" customWidth="1"/>
    <col min="2" max="2" width="7.28515625" style="3" customWidth="1"/>
    <col min="3" max="4" width="11.5703125" style="1" customWidth="1"/>
    <col min="5" max="5" width="11.5703125" style="2" customWidth="1"/>
    <col min="6" max="6" width="11.42578125" style="2" customWidth="1"/>
    <col min="7" max="7" width="9.7109375" style="2" customWidth="1"/>
    <col min="8" max="10" width="9.28515625" style="2" customWidth="1"/>
    <col min="11" max="11" width="12" style="1" customWidth="1"/>
    <col min="12" max="12" width="8.7109375" style="1"/>
    <col min="13" max="13" width="11.7109375" style="1" customWidth="1"/>
    <col min="14" max="14" width="12.5703125" style="1" customWidth="1"/>
    <col min="15" max="15" width="11.7109375" style="1" customWidth="1"/>
    <col min="16" max="16" width="12" style="1" customWidth="1"/>
    <col min="17" max="16384" width="8.7109375" style="1"/>
  </cols>
  <sheetData>
    <row r="1" spans="1:16" ht="24" customHeight="1" x14ac:dyDescent="0.35">
      <c r="A1" s="171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"/>
    </row>
    <row r="2" spans="1:16" x14ac:dyDescent="0.2">
      <c r="O2" s="18"/>
    </row>
    <row r="3" spans="1:16" ht="18.75" x14ac:dyDescent="0.3">
      <c r="A3" s="35" t="s">
        <v>71</v>
      </c>
      <c r="F3" s="15"/>
      <c r="G3" s="15"/>
    </row>
    <row r="4" spans="1:16" ht="21.75" customHeight="1" x14ac:dyDescent="0.25">
      <c r="A4" s="36"/>
      <c r="F4" s="15"/>
      <c r="G4" s="15"/>
    </row>
    <row r="5" spans="1:16" x14ac:dyDescent="0.2">
      <c r="A5" s="37"/>
      <c r="F5" s="15"/>
      <c r="G5" s="15"/>
    </row>
    <row r="6" spans="1:16" ht="6" customHeight="1" thickBot="1" x14ac:dyDescent="0.25">
      <c r="F6" s="15"/>
      <c r="G6" s="15"/>
    </row>
    <row r="7" spans="1:16" ht="24.75" customHeight="1" thickBot="1" x14ac:dyDescent="0.3">
      <c r="A7" s="38" t="s">
        <v>61</v>
      </c>
      <c r="B7" s="16"/>
      <c r="C7" s="184" t="s">
        <v>96</v>
      </c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6"/>
    </row>
    <row r="8" spans="1:16" ht="23.25" customHeight="1" thickBot="1" x14ac:dyDescent="0.25">
      <c r="A8" s="37" t="s">
        <v>60</v>
      </c>
      <c r="F8" s="15"/>
      <c r="G8" s="15"/>
    </row>
    <row r="9" spans="1:16" ht="13.5" thickBot="1" x14ac:dyDescent="0.25">
      <c r="A9" s="49"/>
      <c r="B9" s="50"/>
      <c r="C9" s="93" t="s">
        <v>3</v>
      </c>
      <c r="D9" s="143" t="s">
        <v>59</v>
      </c>
      <c r="E9" s="144" t="s">
        <v>58</v>
      </c>
      <c r="F9" s="173" t="s">
        <v>57</v>
      </c>
      <c r="G9" s="174"/>
      <c r="H9" s="174"/>
      <c r="I9" s="175"/>
      <c r="J9" s="14" t="s">
        <v>70</v>
      </c>
      <c r="K9" s="13" t="s">
        <v>56</v>
      </c>
      <c r="M9" s="50" t="s">
        <v>54</v>
      </c>
      <c r="N9" s="50" t="s">
        <v>55</v>
      </c>
      <c r="O9" s="50" t="s">
        <v>54</v>
      </c>
    </row>
    <row r="10" spans="1:16" ht="13.5" thickBot="1" x14ac:dyDescent="0.25">
      <c r="A10" s="39" t="s">
        <v>53</v>
      </c>
      <c r="B10" s="51" t="s">
        <v>52</v>
      </c>
      <c r="C10" s="94" t="s">
        <v>69</v>
      </c>
      <c r="D10" s="145">
        <v>2025</v>
      </c>
      <c r="E10" s="146">
        <v>2025</v>
      </c>
      <c r="F10" s="12" t="s">
        <v>51</v>
      </c>
      <c r="G10" s="52" t="s">
        <v>50</v>
      </c>
      <c r="H10" s="52" t="s">
        <v>49</v>
      </c>
      <c r="I10" s="53" t="s">
        <v>48</v>
      </c>
      <c r="J10" s="11" t="s">
        <v>8</v>
      </c>
      <c r="K10" s="10" t="s">
        <v>47</v>
      </c>
      <c r="M10" s="54" t="s">
        <v>65</v>
      </c>
      <c r="N10" s="51" t="s">
        <v>66</v>
      </c>
      <c r="O10" s="51" t="s">
        <v>46</v>
      </c>
    </row>
    <row r="11" spans="1:16" x14ac:dyDescent="0.2">
      <c r="A11" s="40" t="s">
        <v>45</v>
      </c>
      <c r="B11" s="55"/>
      <c r="C11" s="22">
        <v>18</v>
      </c>
      <c r="D11" s="141">
        <v>20</v>
      </c>
      <c r="E11" s="141">
        <v>20</v>
      </c>
      <c r="F11" s="9">
        <v>20</v>
      </c>
      <c r="G11" s="95"/>
      <c r="H11" s="96"/>
      <c r="I11" s="97"/>
      <c r="J11" s="153" t="s">
        <v>4</v>
      </c>
      <c r="K11" s="157" t="s">
        <v>4</v>
      </c>
      <c r="L11" s="170"/>
      <c r="M11" s="113"/>
      <c r="N11" s="114"/>
      <c r="O11" s="114"/>
    </row>
    <row r="12" spans="1:16" ht="13.5" thickBot="1" x14ac:dyDescent="0.25">
      <c r="A12" s="41" t="s">
        <v>44</v>
      </c>
      <c r="B12" s="58"/>
      <c r="C12" s="26">
        <v>17</v>
      </c>
      <c r="D12" s="142">
        <v>18.452999999999999</v>
      </c>
      <c r="E12" s="142">
        <v>18.079999999999998</v>
      </c>
      <c r="F12" s="27">
        <v>18.452999999999999</v>
      </c>
      <c r="G12" s="98"/>
      <c r="H12" s="99"/>
      <c r="I12" s="98"/>
      <c r="J12" s="154"/>
      <c r="K12" s="77" t="s">
        <v>4</v>
      </c>
      <c r="L12" s="170"/>
      <c r="M12" s="115"/>
      <c r="N12" s="116"/>
      <c r="O12" s="116"/>
    </row>
    <row r="13" spans="1:16" x14ac:dyDescent="0.2">
      <c r="A13" s="42" t="s">
        <v>63</v>
      </c>
      <c r="B13" s="59"/>
      <c r="C13" s="276">
        <v>4512</v>
      </c>
      <c r="D13" s="147" t="s">
        <v>4</v>
      </c>
      <c r="E13" s="147" t="s">
        <v>4</v>
      </c>
      <c r="F13" s="30">
        <v>4511</v>
      </c>
      <c r="G13" s="100"/>
      <c r="H13" s="101"/>
      <c r="I13" s="100"/>
      <c r="J13" s="150" t="s">
        <v>4</v>
      </c>
      <c r="K13" s="6" t="s">
        <v>4</v>
      </c>
      <c r="L13" s="170"/>
      <c r="M13" s="113"/>
      <c r="N13" s="117"/>
      <c r="O13" s="117"/>
    </row>
    <row r="14" spans="1:16" x14ac:dyDescent="0.2">
      <c r="A14" s="43" t="s">
        <v>64</v>
      </c>
      <c r="B14" s="59"/>
      <c r="C14" s="276">
        <v>4112</v>
      </c>
      <c r="D14" s="148" t="s">
        <v>4</v>
      </c>
      <c r="E14" s="148" t="s">
        <v>4</v>
      </c>
      <c r="F14" s="31">
        <v>4125</v>
      </c>
      <c r="G14" s="100"/>
      <c r="H14" s="101"/>
      <c r="I14" s="100"/>
      <c r="J14" s="150" t="s">
        <v>4</v>
      </c>
      <c r="K14" s="6" t="s">
        <v>4</v>
      </c>
      <c r="L14" s="170"/>
      <c r="M14" s="118"/>
      <c r="N14" s="117"/>
      <c r="O14" s="117"/>
    </row>
    <row r="15" spans="1:16" x14ac:dyDescent="0.2">
      <c r="A15" s="43" t="s">
        <v>43</v>
      </c>
      <c r="B15" s="59" t="s">
        <v>42</v>
      </c>
      <c r="C15" s="276">
        <v>24</v>
      </c>
      <c r="D15" s="148" t="s">
        <v>4</v>
      </c>
      <c r="E15" s="148" t="s">
        <v>4</v>
      </c>
      <c r="F15" s="31"/>
      <c r="G15" s="100"/>
      <c r="H15" s="101"/>
      <c r="I15" s="100"/>
      <c r="J15" s="150" t="s">
        <v>4</v>
      </c>
      <c r="K15" s="6" t="s">
        <v>4</v>
      </c>
      <c r="L15" s="170"/>
      <c r="M15" s="118"/>
      <c r="N15" s="117"/>
      <c r="O15" s="117"/>
    </row>
    <row r="16" spans="1:16" x14ac:dyDescent="0.2">
      <c r="A16" s="43" t="s">
        <v>41</v>
      </c>
      <c r="B16" s="59" t="s">
        <v>4</v>
      </c>
      <c r="C16" s="276">
        <v>779</v>
      </c>
      <c r="D16" s="148" t="s">
        <v>4</v>
      </c>
      <c r="E16" s="148" t="s">
        <v>4</v>
      </c>
      <c r="F16" s="31">
        <v>2231</v>
      </c>
      <c r="G16" s="100"/>
      <c r="H16" s="101"/>
      <c r="I16" s="100"/>
      <c r="J16" s="150" t="s">
        <v>4</v>
      </c>
      <c r="K16" s="6" t="s">
        <v>4</v>
      </c>
      <c r="L16" s="170"/>
      <c r="M16" s="118"/>
      <c r="N16" s="117"/>
      <c r="O16" s="117"/>
    </row>
    <row r="17" spans="1:15" ht="13.5" thickBot="1" x14ac:dyDescent="0.25">
      <c r="A17" s="40" t="s">
        <v>40</v>
      </c>
      <c r="B17" s="60" t="s">
        <v>39</v>
      </c>
      <c r="C17" s="4">
        <v>2552</v>
      </c>
      <c r="D17" s="149" t="s">
        <v>4</v>
      </c>
      <c r="E17" s="149" t="s">
        <v>4</v>
      </c>
      <c r="F17" s="32">
        <v>3319</v>
      </c>
      <c r="G17" s="95"/>
      <c r="H17" s="102"/>
      <c r="I17" s="103"/>
      <c r="J17" s="155" t="s">
        <v>4</v>
      </c>
      <c r="K17" s="7" t="s">
        <v>4</v>
      </c>
      <c r="L17" s="170"/>
      <c r="M17" s="119"/>
      <c r="N17" s="120"/>
      <c r="O17" s="120"/>
    </row>
    <row r="18" spans="1:15" ht="13.5" thickBot="1" x14ac:dyDescent="0.25">
      <c r="A18" s="44" t="s">
        <v>38</v>
      </c>
      <c r="B18" s="29"/>
      <c r="C18" s="61">
        <f>C13-C14+C15+C16+C17</f>
        <v>3755</v>
      </c>
      <c r="D18" s="61" t="s">
        <v>4</v>
      </c>
      <c r="E18" s="61" t="s">
        <v>4</v>
      </c>
      <c r="F18" s="23">
        <f>F13-F14+F15+F16+F17</f>
        <v>5936</v>
      </c>
      <c r="G18" s="24"/>
      <c r="H18" s="62"/>
      <c r="I18" s="63"/>
      <c r="J18" s="79" t="s">
        <v>4</v>
      </c>
      <c r="K18" s="8" t="s">
        <v>4</v>
      </c>
      <c r="L18" s="170"/>
      <c r="M18" s="64"/>
      <c r="N18" s="25"/>
      <c r="O18" s="25"/>
    </row>
    <row r="19" spans="1:15" x14ac:dyDescent="0.2">
      <c r="A19" s="40" t="s">
        <v>67</v>
      </c>
      <c r="B19" s="65" t="s">
        <v>68</v>
      </c>
      <c r="C19" s="28">
        <v>400</v>
      </c>
      <c r="D19" s="147" t="s">
        <v>4</v>
      </c>
      <c r="E19" s="147" t="s">
        <v>4</v>
      </c>
      <c r="F19" s="32">
        <v>387</v>
      </c>
      <c r="G19" s="95"/>
      <c r="H19" s="104"/>
      <c r="I19" s="105"/>
      <c r="J19" s="155" t="s">
        <v>4</v>
      </c>
      <c r="K19" s="7" t="s">
        <v>4</v>
      </c>
      <c r="L19" s="170"/>
      <c r="M19" s="121"/>
      <c r="N19" s="120"/>
      <c r="O19" s="120"/>
    </row>
    <row r="20" spans="1:15" x14ac:dyDescent="0.2">
      <c r="A20" s="43" t="s">
        <v>37</v>
      </c>
      <c r="B20" s="59" t="s">
        <v>36</v>
      </c>
      <c r="C20" s="277">
        <v>1031</v>
      </c>
      <c r="D20" s="148" t="s">
        <v>4</v>
      </c>
      <c r="E20" s="148" t="s">
        <v>4</v>
      </c>
      <c r="F20" s="31">
        <v>880</v>
      </c>
      <c r="G20" s="100"/>
      <c r="H20" s="101"/>
      <c r="I20" s="100"/>
      <c r="J20" s="150" t="s">
        <v>4</v>
      </c>
      <c r="K20" s="6" t="s">
        <v>4</v>
      </c>
      <c r="L20" s="170"/>
      <c r="M20" s="118"/>
      <c r="N20" s="117"/>
      <c r="O20" s="117"/>
    </row>
    <row r="21" spans="1:15" x14ac:dyDescent="0.2">
      <c r="A21" s="43" t="s">
        <v>35</v>
      </c>
      <c r="B21" s="59" t="s">
        <v>4</v>
      </c>
      <c r="C21" s="277">
        <v>459</v>
      </c>
      <c r="D21" s="148" t="s">
        <v>4</v>
      </c>
      <c r="E21" s="148" t="s">
        <v>4</v>
      </c>
      <c r="F21" s="31">
        <v>620</v>
      </c>
      <c r="G21" s="100"/>
      <c r="H21" s="101"/>
      <c r="I21" s="100"/>
      <c r="J21" s="150" t="s">
        <v>4</v>
      </c>
      <c r="K21" s="6" t="s">
        <v>4</v>
      </c>
      <c r="L21" s="170"/>
      <c r="M21" s="118"/>
      <c r="N21" s="117"/>
      <c r="O21" s="117"/>
    </row>
    <row r="22" spans="1:15" x14ac:dyDescent="0.2">
      <c r="A22" s="43" t="s">
        <v>34</v>
      </c>
      <c r="B22" s="59" t="s">
        <v>4</v>
      </c>
      <c r="C22" s="277">
        <v>1685</v>
      </c>
      <c r="D22" s="148" t="s">
        <v>4</v>
      </c>
      <c r="E22" s="148" t="s">
        <v>4</v>
      </c>
      <c r="F22" s="31">
        <v>3785</v>
      </c>
      <c r="G22" s="100"/>
      <c r="H22" s="101"/>
      <c r="I22" s="100"/>
      <c r="J22" s="150" t="s">
        <v>4</v>
      </c>
      <c r="K22" s="6" t="s">
        <v>4</v>
      </c>
      <c r="L22" s="170"/>
      <c r="M22" s="118"/>
      <c r="N22" s="117"/>
      <c r="O22" s="117"/>
    </row>
    <row r="23" spans="1:15" ht="13.5" thickBot="1" x14ac:dyDescent="0.25">
      <c r="A23" s="41" t="s">
        <v>33</v>
      </c>
      <c r="B23" s="66" t="s">
        <v>4</v>
      </c>
      <c r="C23" s="277"/>
      <c r="D23" s="149" t="s">
        <v>4</v>
      </c>
      <c r="E23" s="149" t="s">
        <v>4</v>
      </c>
      <c r="F23" s="33"/>
      <c r="G23" s="103"/>
      <c r="H23" s="102"/>
      <c r="I23" s="103"/>
      <c r="J23" s="156" t="s">
        <v>4</v>
      </c>
      <c r="K23" s="5" t="s">
        <v>4</v>
      </c>
      <c r="L23" s="170"/>
      <c r="M23" s="115"/>
      <c r="N23" s="122"/>
      <c r="O23" s="122"/>
    </row>
    <row r="24" spans="1:15" x14ac:dyDescent="0.2">
      <c r="A24" s="45" t="s">
        <v>32</v>
      </c>
      <c r="B24" s="67" t="s">
        <v>4</v>
      </c>
      <c r="C24" s="278">
        <v>12000</v>
      </c>
      <c r="D24" s="135">
        <v>11373</v>
      </c>
      <c r="E24" s="135">
        <v>11179</v>
      </c>
      <c r="F24" s="68">
        <v>2962</v>
      </c>
      <c r="G24" s="106"/>
      <c r="H24" s="107"/>
      <c r="I24" s="106"/>
      <c r="J24" s="90">
        <f t="shared" ref="J24:J47" si="0">SUM(F24:I24)</f>
        <v>2962</v>
      </c>
      <c r="K24" s="158">
        <f>IF(E24=0,"x",(J24/E24*100))</f>
        <v>26.496108775382414</v>
      </c>
      <c r="L24" s="170"/>
      <c r="M24" s="113"/>
      <c r="N24" s="123"/>
      <c r="O24" s="124"/>
    </row>
    <row r="25" spans="1:15" x14ac:dyDescent="0.2">
      <c r="A25" s="43" t="s">
        <v>31</v>
      </c>
      <c r="B25" s="69" t="s">
        <v>4</v>
      </c>
      <c r="C25" s="276"/>
      <c r="D25" s="136"/>
      <c r="E25" s="136">
        <v>0</v>
      </c>
      <c r="F25" s="70">
        <v>0</v>
      </c>
      <c r="G25" s="100"/>
      <c r="H25" s="101"/>
      <c r="I25" s="100"/>
      <c r="J25" s="150">
        <f t="shared" si="0"/>
        <v>0</v>
      </c>
      <c r="K25" s="159" t="str">
        <f>IF(E25=0,"x",(J25/E25)*100)</f>
        <v>x</v>
      </c>
      <c r="L25" s="170"/>
      <c r="M25" s="118"/>
      <c r="N25" s="125"/>
      <c r="O25" s="126"/>
    </row>
    <row r="26" spans="1:15" ht="13.5" thickBot="1" x14ac:dyDescent="0.25">
      <c r="A26" s="41" t="s">
        <v>30</v>
      </c>
      <c r="B26" s="71">
        <v>672</v>
      </c>
      <c r="C26" s="279">
        <v>1950</v>
      </c>
      <c r="D26" s="137">
        <v>2050</v>
      </c>
      <c r="E26" s="137">
        <v>2050</v>
      </c>
      <c r="F26" s="72">
        <v>512</v>
      </c>
      <c r="G26" s="108"/>
      <c r="H26" s="109"/>
      <c r="I26" s="110"/>
      <c r="J26" s="151">
        <f t="shared" si="0"/>
        <v>512</v>
      </c>
      <c r="K26" s="160">
        <f t="shared" ref="K26" si="1">IF(E26=0,"x",(J26/E26*100))</f>
        <v>24.975609756097562</v>
      </c>
      <c r="L26" s="170"/>
      <c r="M26" s="119"/>
      <c r="N26" s="127"/>
      <c r="O26" s="128"/>
    </row>
    <row r="27" spans="1:15" x14ac:dyDescent="0.2">
      <c r="A27" s="42" t="s">
        <v>6</v>
      </c>
      <c r="B27" s="67">
        <v>501</v>
      </c>
      <c r="C27" s="276">
        <v>585</v>
      </c>
      <c r="D27" s="138">
        <v>690</v>
      </c>
      <c r="E27" s="138">
        <v>546</v>
      </c>
      <c r="F27" s="73">
        <v>113</v>
      </c>
      <c r="G27" s="105"/>
      <c r="H27" s="104"/>
      <c r="I27" s="105"/>
      <c r="J27" s="90">
        <f t="shared" si="0"/>
        <v>113</v>
      </c>
      <c r="K27" s="163">
        <f t="shared" ref="K27:K47" si="2">IF(E27=0,"x",(J27/E27)*100)</f>
        <v>20.695970695970693</v>
      </c>
      <c r="L27" s="170"/>
      <c r="M27" s="121"/>
      <c r="N27" s="129"/>
      <c r="O27" s="130"/>
    </row>
    <row r="28" spans="1:15" x14ac:dyDescent="0.2">
      <c r="A28" s="43" t="s">
        <v>29</v>
      </c>
      <c r="B28" s="69">
        <v>502</v>
      </c>
      <c r="C28" s="276">
        <v>492</v>
      </c>
      <c r="D28" s="139">
        <v>645</v>
      </c>
      <c r="E28" s="139">
        <v>645</v>
      </c>
      <c r="F28" s="74">
        <v>219</v>
      </c>
      <c r="G28" s="100"/>
      <c r="H28" s="101"/>
      <c r="I28" s="100"/>
      <c r="J28" s="150">
        <f t="shared" si="0"/>
        <v>219</v>
      </c>
      <c r="K28" s="159">
        <f t="shared" si="2"/>
        <v>33.95348837209302</v>
      </c>
      <c r="L28" s="170"/>
      <c r="M28" s="118"/>
      <c r="N28" s="125"/>
      <c r="O28" s="126"/>
    </row>
    <row r="29" spans="1:15" x14ac:dyDescent="0.2">
      <c r="A29" s="43" t="s">
        <v>5</v>
      </c>
      <c r="B29" s="69">
        <v>504</v>
      </c>
      <c r="C29" s="276"/>
      <c r="D29" s="139"/>
      <c r="E29" s="139">
        <v>0</v>
      </c>
      <c r="F29" s="74">
        <v>0</v>
      </c>
      <c r="G29" s="100"/>
      <c r="H29" s="101"/>
      <c r="I29" s="100"/>
      <c r="J29" s="150">
        <f t="shared" si="0"/>
        <v>0</v>
      </c>
      <c r="K29" s="159" t="str">
        <f t="shared" si="2"/>
        <v>x</v>
      </c>
      <c r="L29" s="170"/>
      <c r="M29" s="118"/>
      <c r="N29" s="125"/>
      <c r="O29" s="126"/>
    </row>
    <row r="30" spans="1:15" x14ac:dyDescent="0.2">
      <c r="A30" s="43" t="s">
        <v>0</v>
      </c>
      <c r="B30" s="69">
        <v>511</v>
      </c>
      <c r="C30" s="276">
        <v>124</v>
      </c>
      <c r="D30" s="139">
        <v>125</v>
      </c>
      <c r="E30" s="139">
        <v>125</v>
      </c>
      <c r="F30" s="74">
        <v>23</v>
      </c>
      <c r="G30" s="100"/>
      <c r="H30" s="101"/>
      <c r="I30" s="100"/>
      <c r="J30" s="150">
        <f t="shared" si="0"/>
        <v>23</v>
      </c>
      <c r="K30" s="159">
        <f t="shared" si="2"/>
        <v>18.399999999999999</v>
      </c>
      <c r="L30" s="170"/>
      <c r="M30" s="118"/>
      <c r="N30" s="125"/>
      <c r="O30" s="126"/>
    </row>
    <row r="31" spans="1:15" x14ac:dyDescent="0.2">
      <c r="A31" s="43" t="s">
        <v>1</v>
      </c>
      <c r="B31" s="69">
        <v>518</v>
      </c>
      <c r="C31" s="276">
        <v>991</v>
      </c>
      <c r="D31" s="139">
        <v>956</v>
      </c>
      <c r="E31" s="139">
        <v>956</v>
      </c>
      <c r="F31" s="74">
        <v>200</v>
      </c>
      <c r="G31" s="100"/>
      <c r="H31" s="101"/>
      <c r="I31" s="100"/>
      <c r="J31" s="150">
        <f t="shared" si="0"/>
        <v>200</v>
      </c>
      <c r="K31" s="159">
        <f t="shared" si="2"/>
        <v>20.920502092050206</v>
      </c>
      <c r="L31" s="170"/>
      <c r="M31" s="118"/>
      <c r="N31" s="125"/>
      <c r="O31" s="126"/>
    </row>
    <row r="32" spans="1:15" x14ac:dyDescent="0.2">
      <c r="A32" s="43" t="s">
        <v>28</v>
      </c>
      <c r="B32" s="69">
        <v>521</v>
      </c>
      <c r="C32" s="276">
        <v>7318</v>
      </c>
      <c r="D32" s="139">
        <v>6731</v>
      </c>
      <c r="E32" s="139">
        <v>6731</v>
      </c>
      <c r="F32" s="74">
        <v>1787</v>
      </c>
      <c r="G32" s="100"/>
      <c r="H32" s="101"/>
      <c r="I32" s="100"/>
      <c r="J32" s="150">
        <f t="shared" si="0"/>
        <v>1787</v>
      </c>
      <c r="K32" s="159">
        <f t="shared" si="2"/>
        <v>26.54880404100431</v>
      </c>
      <c r="L32" s="170"/>
      <c r="M32" s="118"/>
      <c r="N32" s="125"/>
      <c r="O32" s="126"/>
    </row>
    <row r="33" spans="1:15" x14ac:dyDescent="0.2">
      <c r="A33" s="43" t="s">
        <v>27</v>
      </c>
      <c r="B33" s="69" t="s">
        <v>26</v>
      </c>
      <c r="C33" s="276">
        <v>2548</v>
      </c>
      <c r="D33" s="139">
        <v>2486</v>
      </c>
      <c r="E33" s="139">
        <v>2486</v>
      </c>
      <c r="F33" s="74">
        <v>625</v>
      </c>
      <c r="G33" s="100"/>
      <c r="H33" s="101"/>
      <c r="I33" s="100"/>
      <c r="J33" s="150">
        <f t="shared" si="0"/>
        <v>625</v>
      </c>
      <c r="K33" s="159">
        <f t="shared" si="2"/>
        <v>25.1407884151247</v>
      </c>
      <c r="L33" s="170"/>
      <c r="M33" s="118"/>
      <c r="N33" s="125"/>
      <c r="O33" s="126"/>
    </row>
    <row r="34" spans="1:15" x14ac:dyDescent="0.2">
      <c r="A34" s="43" t="s">
        <v>25</v>
      </c>
      <c r="B34" s="69">
        <v>557</v>
      </c>
      <c r="C34" s="276">
        <v>1</v>
      </c>
      <c r="D34" s="139"/>
      <c r="E34" s="139">
        <v>0</v>
      </c>
      <c r="F34" s="74"/>
      <c r="G34" s="100"/>
      <c r="H34" s="101"/>
      <c r="I34" s="100"/>
      <c r="J34" s="150">
        <f t="shared" si="0"/>
        <v>0</v>
      </c>
      <c r="K34" s="159" t="str">
        <f t="shared" si="2"/>
        <v>x</v>
      </c>
      <c r="L34" s="170"/>
      <c r="M34" s="118"/>
      <c r="N34" s="125"/>
      <c r="O34" s="126"/>
    </row>
    <row r="35" spans="1:15" x14ac:dyDescent="0.2">
      <c r="A35" s="43" t="s">
        <v>2</v>
      </c>
      <c r="B35" s="69">
        <v>551</v>
      </c>
      <c r="C35" s="276">
        <v>65</v>
      </c>
      <c r="D35" s="139">
        <v>55</v>
      </c>
      <c r="E35" s="139">
        <v>55</v>
      </c>
      <c r="F35" s="74">
        <v>14</v>
      </c>
      <c r="G35" s="100"/>
      <c r="H35" s="101"/>
      <c r="I35" s="100"/>
      <c r="J35" s="150">
        <f t="shared" si="0"/>
        <v>14</v>
      </c>
      <c r="K35" s="159">
        <f t="shared" si="2"/>
        <v>25.454545454545453</v>
      </c>
      <c r="L35" s="170"/>
      <c r="M35" s="118"/>
      <c r="N35" s="125"/>
      <c r="O35" s="126"/>
    </row>
    <row r="36" spans="1:15" ht="13.5" thickBot="1" x14ac:dyDescent="0.25">
      <c r="A36" s="40" t="s">
        <v>24</v>
      </c>
      <c r="B36" s="75" t="s">
        <v>23</v>
      </c>
      <c r="C36" s="280">
        <v>259</v>
      </c>
      <c r="D36" s="140">
        <v>210</v>
      </c>
      <c r="E36" s="140">
        <v>160</v>
      </c>
      <c r="F36" s="76">
        <v>25</v>
      </c>
      <c r="G36" s="95"/>
      <c r="H36" s="102"/>
      <c r="I36" s="100"/>
      <c r="J36" s="151">
        <f t="shared" si="0"/>
        <v>25</v>
      </c>
      <c r="K36" s="160">
        <f t="shared" si="2"/>
        <v>15.625</v>
      </c>
      <c r="L36" s="170"/>
      <c r="M36" s="115"/>
      <c r="N36" s="131"/>
      <c r="O36" s="132"/>
    </row>
    <row r="37" spans="1:15" ht="13.5" thickBot="1" x14ac:dyDescent="0.25">
      <c r="A37" s="44" t="s">
        <v>22</v>
      </c>
      <c r="B37" s="78"/>
      <c r="C37" s="79">
        <f t="shared" ref="C37:I37" si="3">SUM(C27:C36)</f>
        <v>12383</v>
      </c>
      <c r="D37" s="79">
        <f t="shared" si="3"/>
        <v>11898</v>
      </c>
      <c r="E37" s="79">
        <f t="shared" si="3"/>
        <v>11704</v>
      </c>
      <c r="F37" s="8">
        <f t="shared" si="3"/>
        <v>3006</v>
      </c>
      <c r="G37" s="111">
        <f t="shared" si="3"/>
        <v>0</v>
      </c>
      <c r="H37" s="23">
        <f t="shared" si="3"/>
        <v>0</v>
      </c>
      <c r="I37" s="111">
        <f t="shared" si="3"/>
        <v>0</v>
      </c>
      <c r="J37" s="79">
        <f t="shared" si="0"/>
        <v>3006</v>
      </c>
      <c r="K37" s="161">
        <f t="shared" si="2"/>
        <v>25.683526999316474</v>
      </c>
      <c r="L37" s="170"/>
      <c r="M37" s="133">
        <f>SUM(M27:M36)</f>
        <v>0</v>
      </c>
      <c r="N37" s="134">
        <f>SUM(N27:N36)</f>
        <v>0</v>
      </c>
      <c r="O37" s="133">
        <f>SUM(O27:O36)</f>
        <v>0</v>
      </c>
    </row>
    <row r="38" spans="1:15" x14ac:dyDescent="0.2">
      <c r="A38" s="42" t="s">
        <v>21</v>
      </c>
      <c r="B38" s="67">
        <v>601</v>
      </c>
      <c r="C38" s="281"/>
      <c r="D38" s="138"/>
      <c r="E38" s="138">
        <v>0</v>
      </c>
      <c r="F38" s="83">
        <v>0</v>
      </c>
      <c r="G38" s="105"/>
      <c r="H38" s="104"/>
      <c r="I38" s="100"/>
      <c r="J38" s="90">
        <f t="shared" si="0"/>
        <v>0</v>
      </c>
      <c r="K38" s="158" t="str">
        <f t="shared" si="2"/>
        <v>x</v>
      </c>
      <c r="L38" s="170"/>
      <c r="M38" s="121"/>
      <c r="N38" s="129"/>
      <c r="O38" s="130"/>
    </row>
    <row r="39" spans="1:15" x14ac:dyDescent="0.2">
      <c r="A39" s="43" t="s">
        <v>20</v>
      </c>
      <c r="B39" s="69">
        <v>602</v>
      </c>
      <c r="C39" s="276">
        <v>459</v>
      </c>
      <c r="D39" s="139">
        <v>425</v>
      </c>
      <c r="E39" s="139">
        <v>425</v>
      </c>
      <c r="F39" s="74">
        <v>102</v>
      </c>
      <c r="G39" s="100"/>
      <c r="H39" s="101"/>
      <c r="I39" s="100"/>
      <c r="J39" s="150">
        <f t="shared" si="0"/>
        <v>102</v>
      </c>
      <c r="K39" s="159">
        <f t="shared" si="2"/>
        <v>24</v>
      </c>
      <c r="L39" s="170"/>
      <c r="M39" s="118"/>
      <c r="N39" s="125"/>
      <c r="O39" s="126"/>
    </row>
    <row r="40" spans="1:15" x14ac:dyDescent="0.2">
      <c r="A40" s="43" t="s">
        <v>19</v>
      </c>
      <c r="B40" s="69">
        <v>604</v>
      </c>
      <c r="C40" s="276"/>
      <c r="D40" s="139"/>
      <c r="E40" s="139">
        <v>0</v>
      </c>
      <c r="F40" s="74">
        <v>0</v>
      </c>
      <c r="G40" s="100"/>
      <c r="H40" s="101"/>
      <c r="I40" s="100"/>
      <c r="J40" s="150">
        <f t="shared" si="0"/>
        <v>0</v>
      </c>
      <c r="K40" s="159" t="str">
        <f t="shared" si="2"/>
        <v>x</v>
      </c>
      <c r="L40" s="170"/>
      <c r="M40" s="118"/>
      <c r="N40" s="125"/>
      <c r="O40" s="126"/>
    </row>
    <row r="41" spans="1:15" x14ac:dyDescent="0.2">
      <c r="A41" s="43" t="s">
        <v>18</v>
      </c>
      <c r="B41" s="69" t="s">
        <v>17</v>
      </c>
      <c r="C41" s="276">
        <v>12000</v>
      </c>
      <c r="D41" s="139">
        <v>11373</v>
      </c>
      <c r="E41" s="139">
        <v>11179</v>
      </c>
      <c r="F41" s="74">
        <v>2962</v>
      </c>
      <c r="G41" s="100"/>
      <c r="H41" s="101"/>
      <c r="I41" s="100"/>
      <c r="J41" s="150">
        <f t="shared" si="0"/>
        <v>2962</v>
      </c>
      <c r="K41" s="159">
        <f t="shared" si="2"/>
        <v>26.496108775382414</v>
      </c>
      <c r="L41" s="170"/>
      <c r="M41" s="118"/>
      <c r="N41" s="125"/>
      <c r="O41" s="126"/>
    </row>
    <row r="42" spans="1:15" ht="13.5" thickBot="1" x14ac:dyDescent="0.25">
      <c r="A42" s="40" t="s">
        <v>7</v>
      </c>
      <c r="B42" s="75" t="s">
        <v>16</v>
      </c>
      <c r="C42" s="4">
        <v>104</v>
      </c>
      <c r="D42" s="140">
        <v>100</v>
      </c>
      <c r="E42" s="140">
        <v>100</v>
      </c>
      <c r="F42" s="76">
        <v>25</v>
      </c>
      <c r="G42" s="95"/>
      <c r="H42" s="102"/>
      <c r="I42" s="100"/>
      <c r="J42" s="151">
        <f t="shared" si="0"/>
        <v>25</v>
      </c>
      <c r="K42" s="160">
        <f t="shared" si="2"/>
        <v>25</v>
      </c>
      <c r="L42" s="170"/>
      <c r="M42" s="115"/>
      <c r="N42" s="131"/>
      <c r="O42" s="132"/>
    </row>
    <row r="43" spans="1:15" ht="13.5" thickBot="1" x14ac:dyDescent="0.25">
      <c r="A43" s="44" t="s">
        <v>15</v>
      </c>
      <c r="B43" s="78" t="s">
        <v>4</v>
      </c>
      <c r="C43" s="79">
        <f t="shared" ref="C43:I43" si="4">SUM(C38:C42)</f>
        <v>12563</v>
      </c>
      <c r="D43" s="79">
        <f t="shared" si="4"/>
        <v>11898</v>
      </c>
      <c r="E43" s="79">
        <f t="shared" si="4"/>
        <v>11704</v>
      </c>
      <c r="F43" s="8">
        <f t="shared" si="4"/>
        <v>3089</v>
      </c>
      <c r="G43" s="111">
        <f t="shared" si="4"/>
        <v>0</v>
      </c>
      <c r="H43" s="23">
        <f t="shared" si="4"/>
        <v>0</v>
      </c>
      <c r="I43" s="112">
        <f t="shared" si="4"/>
        <v>0</v>
      </c>
      <c r="J43" s="79">
        <f t="shared" si="0"/>
        <v>3089</v>
      </c>
      <c r="K43" s="163">
        <f t="shared" si="2"/>
        <v>26.392686261107311</v>
      </c>
      <c r="L43" s="170"/>
      <c r="M43" s="133">
        <f>SUM(M38:M42)</f>
        <v>0</v>
      </c>
      <c r="N43" s="134">
        <f>SUM(N38:N42)</f>
        <v>0</v>
      </c>
      <c r="O43" s="133">
        <f>SUM(O38:O42)</f>
        <v>0</v>
      </c>
    </row>
    <row r="44" spans="1:15" ht="5.25" customHeight="1" thickBot="1" x14ac:dyDescent="0.25">
      <c r="A44" s="40"/>
      <c r="B44" s="84"/>
      <c r="C44" s="4"/>
      <c r="D44" s="85"/>
      <c r="E44" s="85"/>
      <c r="F44" s="86"/>
      <c r="G44" s="28"/>
      <c r="H44" s="56"/>
      <c r="I44" s="28"/>
      <c r="J44" s="152"/>
      <c r="K44" s="162"/>
      <c r="L44" s="170"/>
      <c r="M44" s="87"/>
      <c r="N44" s="88"/>
      <c r="O44" s="88"/>
    </row>
    <row r="45" spans="1:15" ht="13.5" thickBot="1" x14ac:dyDescent="0.25">
      <c r="A45" s="89" t="s">
        <v>14</v>
      </c>
      <c r="B45" s="78" t="s">
        <v>4</v>
      </c>
      <c r="C45" s="8">
        <f t="shared" ref="C45:I45" si="5">C43-C41</f>
        <v>563</v>
      </c>
      <c r="D45" s="79">
        <f t="shared" si="5"/>
        <v>525</v>
      </c>
      <c r="E45" s="79">
        <f t="shared" si="5"/>
        <v>525</v>
      </c>
      <c r="F45" s="8">
        <f t="shared" si="5"/>
        <v>127</v>
      </c>
      <c r="G45" s="80">
        <f t="shared" si="5"/>
        <v>0</v>
      </c>
      <c r="H45" s="8">
        <f t="shared" si="5"/>
        <v>0</v>
      </c>
      <c r="I45" s="80">
        <f t="shared" si="5"/>
        <v>0</v>
      </c>
      <c r="J45" s="90">
        <f t="shared" si="0"/>
        <v>127</v>
      </c>
      <c r="K45" s="158">
        <f t="shared" si="2"/>
        <v>24.19047619047619</v>
      </c>
      <c r="L45" s="170"/>
      <c r="M45" s="82">
        <f>M43-M41</f>
        <v>0</v>
      </c>
      <c r="N45" s="81">
        <f>N43-N41</f>
        <v>0</v>
      </c>
      <c r="O45" s="82">
        <f>O43-O41</f>
        <v>0</v>
      </c>
    </row>
    <row r="46" spans="1:15" ht="13.5" thickBot="1" x14ac:dyDescent="0.25">
      <c r="A46" s="44" t="s">
        <v>13</v>
      </c>
      <c r="B46" s="78" t="s">
        <v>4</v>
      </c>
      <c r="C46" s="8">
        <f t="shared" ref="C46:I46" si="6">C43-C37</f>
        <v>180</v>
      </c>
      <c r="D46" s="79">
        <f t="shared" si="6"/>
        <v>0</v>
      </c>
      <c r="E46" s="79">
        <f t="shared" si="6"/>
        <v>0</v>
      </c>
      <c r="F46" s="8">
        <f t="shared" si="6"/>
        <v>83</v>
      </c>
      <c r="G46" s="80">
        <f t="shared" si="6"/>
        <v>0</v>
      </c>
      <c r="H46" s="8">
        <f t="shared" si="6"/>
        <v>0</v>
      </c>
      <c r="I46" s="80">
        <f t="shared" si="6"/>
        <v>0</v>
      </c>
      <c r="J46" s="90">
        <f t="shared" si="0"/>
        <v>83</v>
      </c>
      <c r="K46" s="158" t="str">
        <f t="shared" si="2"/>
        <v>x</v>
      </c>
      <c r="L46" s="170"/>
      <c r="M46" s="82">
        <f>M43-M37</f>
        <v>0</v>
      </c>
      <c r="N46" s="81">
        <f>N43-N37</f>
        <v>0</v>
      </c>
      <c r="O46" s="82">
        <f>O43-O37</f>
        <v>0</v>
      </c>
    </row>
    <row r="47" spans="1:15" ht="13.5" thickBot="1" x14ac:dyDescent="0.25">
      <c r="A47" s="91" t="s">
        <v>12</v>
      </c>
      <c r="B47" s="92" t="s">
        <v>4</v>
      </c>
      <c r="C47" s="8">
        <f t="shared" ref="C47:I47" si="7">C46-C41</f>
        <v>-11820</v>
      </c>
      <c r="D47" s="79">
        <f t="shared" si="7"/>
        <v>-11373</v>
      </c>
      <c r="E47" s="79">
        <f t="shared" si="7"/>
        <v>-11179</v>
      </c>
      <c r="F47" s="8">
        <f t="shared" si="7"/>
        <v>-2879</v>
      </c>
      <c r="G47" s="80">
        <f t="shared" si="7"/>
        <v>0</v>
      </c>
      <c r="H47" s="8">
        <f t="shared" si="7"/>
        <v>0</v>
      </c>
      <c r="I47" s="80">
        <f t="shared" si="7"/>
        <v>0</v>
      </c>
      <c r="J47" s="79">
        <f t="shared" si="0"/>
        <v>-2879</v>
      </c>
      <c r="K47" s="158">
        <f t="shared" si="2"/>
        <v>25.753645227659007</v>
      </c>
      <c r="L47" s="170"/>
      <c r="M47" s="82">
        <f>M46-M41</f>
        <v>0</v>
      </c>
      <c r="N47" s="81">
        <f>N46-N41</f>
        <v>0</v>
      </c>
      <c r="O47" s="82">
        <f>O46-O41</f>
        <v>0</v>
      </c>
    </row>
    <row r="50" spans="1:10" ht="14.25" x14ac:dyDescent="0.2">
      <c r="A50" s="46" t="s">
        <v>11</v>
      </c>
    </row>
    <row r="51" spans="1:10" ht="14.25" x14ac:dyDescent="0.2">
      <c r="A51" s="47" t="s">
        <v>10</v>
      </c>
    </row>
    <row r="52" spans="1:10" ht="14.25" x14ac:dyDescent="0.2">
      <c r="A52" s="48" t="s">
        <v>9</v>
      </c>
    </row>
    <row r="53" spans="1:10" s="19" customFormat="1" ht="14.25" x14ac:dyDescent="0.2">
      <c r="A53" s="48" t="s">
        <v>62</v>
      </c>
      <c r="B53" s="20"/>
      <c r="E53" s="21"/>
      <c r="F53" s="21"/>
      <c r="G53" s="21"/>
      <c r="H53" s="21"/>
      <c r="I53" s="21"/>
      <c r="J53" s="21"/>
    </row>
    <row r="56" spans="1:10" x14ac:dyDescent="0.2">
      <c r="A56" s="34" t="s">
        <v>97</v>
      </c>
    </row>
    <row r="58" spans="1:10" x14ac:dyDescent="0.2">
      <c r="A58" s="34" t="s">
        <v>98</v>
      </c>
    </row>
  </sheetData>
  <mergeCells count="3">
    <mergeCell ref="A1:O1"/>
    <mergeCell ref="C7:O7"/>
    <mergeCell ref="F9:I9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R1" sqref="R1"/>
    </sheetView>
  </sheetViews>
  <sheetFormatPr defaultColWidth="8.7109375" defaultRowHeight="12.75" x14ac:dyDescent="0.2"/>
  <cols>
    <col min="1" max="1" width="37.7109375" style="34" customWidth="1"/>
    <col min="2" max="2" width="7.28515625" style="3" customWidth="1"/>
    <col min="3" max="4" width="11.5703125" style="1" customWidth="1"/>
    <col min="5" max="5" width="11.5703125" style="179" customWidth="1"/>
    <col min="6" max="6" width="11.42578125" style="2" customWidth="1"/>
    <col min="7" max="7" width="9.85546875" style="2" customWidth="1"/>
    <col min="8" max="8" width="9.140625" style="2" customWidth="1"/>
    <col min="9" max="9" width="9.28515625" style="2" customWidth="1"/>
    <col min="10" max="10" width="9.140625" style="2" customWidth="1"/>
    <col min="11" max="11" width="12" style="1" customWidth="1"/>
    <col min="12" max="12" width="8.7109375" style="1"/>
    <col min="13" max="13" width="11.85546875" style="1" customWidth="1"/>
    <col min="14" max="14" width="12.5703125" style="1" customWidth="1"/>
    <col min="15" max="15" width="11.85546875" style="1" customWidth="1"/>
    <col min="16" max="16" width="12" style="1" customWidth="1"/>
    <col min="17" max="16384" width="8.7109375" style="1"/>
  </cols>
  <sheetData>
    <row r="1" spans="1:16" ht="24" customHeight="1" x14ac:dyDescent="0.35">
      <c r="A1" s="171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"/>
    </row>
    <row r="2" spans="1:16" x14ac:dyDescent="0.2">
      <c r="O2" s="18"/>
    </row>
    <row r="3" spans="1:16" ht="18.75" x14ac:dyDescent="0.3">
      <c r="A3" s="35" t="s">
        <v>71</v>
      </c>
      <c r="F3" s="15"/>
      <c r="G3" s="15"/>
    </row>
    <row r="4" spans="1:16" ht="21.75" customHeight="1" x14ac:dyDescent="0.25">
      <c r="A4" s="180"/>
      <c r="F4" s="15"/>
      <c r="G4" s="15"/>
    </row>
    <row r="5" spans="1:16" x14ac:dyDescent="0.2">
      <c r="A5" s="37"/>
      <c r="F5" s="15"/>
      <c r="G5" s="15"/>
    </row>
    <row r="6" spans="1:16" ht="6" customHeight="1" thickBot="1" x14ac:dyDescent="0.25">
      <c r="B6" s="181"/>
      <c r="C6" s="182"/>
      <c r="F6" s="15"/>
      <c r="G6" s="15"/>
    </row>
    <row r="7" spans="1:16" ht="24.75" customHeight="1" thickBot="1" x14ac:dyDescent="0.3">
      <c r="A7" s="38" t="s">
        <v>61</v>
      </c>
      <c r="B7" s="183"/>
      <c r="C7" s="184" t="s">
        <v>99</v>
      </c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6"/>
    </row>
    <row r="8" spans="1:16" ht="23.25" customHeight="1" thickBot="1" x14ac:dyDescent="0.25">
      <c r="A8" s="37" t="s">
        <v>60</v>
      </c>
      <c r="F8" s="15"/>
      <c r="G8" s="15"/>
    </row>
    <row r="9" spans="1:16" ht="13.5" thickBot="1" x14ac:dyDescent="0.25">
      <c r="A9" s="187"/>
      <c r="B9" s="188"/>
      <c r="C9" s="93" t="s">
        <v>3</v>
      </c>
      <c r="D9" s="143" t="s">
        <v>59</v>
      </c>
      <c r="E9" s="144" t="s">
        <v>58</v>
      </c>
      <c r="F9" s="173" t="s">
        <v>57</v>
      </c>
      <c r="G9" s="189"/>
      <c r="H9" s="189"/>
      <c r="I9" s="190"/>
      <c r="J9" s="14" t="s">
        <v>70</v>
      </c>
      <c r="K9" s="13" t="s">
        <v>56</v>
      </c>
      <c r="L9" s="191"/>
      <c r="M9" s="188" t="s">
        <v>54</v>
      </c>
      <c r="N9" s="188" t="s">
        <v>55</v>
      </c>
      <c r="O9" s="188" t="s">
        <v>54</v>
      </c>
    </row>
    <row r="10" spans="1:16" ht="13.5" thickBot="1" x14ac:dyDescent="0.25">
      <c r="A10" s="39" t="s">
        <v>53</v>
      </c>
      <c r="B10" s="192" t="s">
        <v>52</v>
      </c>
      <c r="C10" s="94" t="s">
        <v>69</v>
      </c>
      <c r="D10" s="145">
        <v>2025</v>
      </c>
      <c r="E10" s="146">
        <v>2025</v>
      </c>
      <c r="F10" s="12" t="s">
        <v>51</v>
      </c>
      <c r="G10" s="193" t="s">
        <v>50</v>
      </c>
      <c r="H10" s="193" t="s">
        <v>49</v>
      </c>
      <c r="I10" s="194" t="s">
        <v>48</v>
      </c>
      <c r="J10" s="11" t="s">
        <v>8</v>
      </c>
      <c r="K10" s="10" t="s">
        <v>47</v>
      </c>
      <c r="L10" s="191"/>
      <c r="M10" s="195" t="s">
        <v>65</v>
      </c>
      <c r="N10" s="192" t="s">
        <v>66</v>
      </c>
      <c r="O10" s="192" t="s">
        <v>46</v>
      </c>
    </row>
    <row r="11" spans="1:16" x14ac:dyDescent="0.2">
      <c r="A11" s="40" t="s">
        <v>45</v>
      </c>
      <c r="B11" s="196"/>
      <c r="C11" s="197">
        <v>9</v>
      </c>
      <c r="D11" s="198">
        <v>7</v>
      </c>
      <c r="E11" s="198">
        <v>7</v>
      </c>
      <c r="F11" s="199">
        <v>9</v>
      </c>
      <c r="G11" s="200"/>
      <c r="H11" s="201"/>
      <c r="I11" s="202"/>
      <c r="J11" s="153" t="s">
        <v>4</v>
      </c>
      <c r="K11" s="157" t="s">
        <v>4</v>
      </c>
      <c r="L11" s="203"/>
      <c r="M11" s="204"/>
      <c r="N11" s="114"/>
      <c r="O11" s="114"/>
    </row>
    <row r="12" spans="1:16" ht="13.5" thickBot="1" x14ac:dyDescent="0.25">
      <c r="A12" s="41" t="s">
        <v>44</v>
      </c>
      <c r="B12" s="205"/>
      <c r="C12" s="206">
        <v>7.94</v>
      </c>
      <c r="D12" s="207">
        <v>6.3</v>
      </c>
      <c r="E12" s="207">
        <v>6.3</v>
      </c>
      <c r="F12" s="208">
        <v>7.9</v>
      </c>
      <c r="G12" s="209"/>
      <c r="H12" s="210"/>
      <c r="I12" s="209"/>
      <c r="J12" s="154"/>
      <c r="K12" s="77" t="s">
        <v>4</v>
      </c>
      <c r="L12" s="203"/>
      <c r="M12" s="211"/>
      <c r="N12" s="116"/>
      <c r="O12" s="116"/>
    </row>
    <row r="13" spans="1:16" x14ac:dyDescent="0.2">
      <c r="A13" s="42" t="s">
        <v>63</v>
      </c>
      <c r="B13" s="212"/>
      <c r="C13" s="213">
        <v>2586</v>
      </c>
      <c r="D13" s="147" t="s">
        <v>4</v>
      </c>
      <c r="E13" s="147" t="s">
        <v>4</v>
      </c>
      <c r="F13" s="214">
        <v>2624</v>
      </c>
      <c r="G13" s="215"/>
      <c r="H13" s="216"/>
      <c r="I13" s="215"/>
      <c r="J13" s="150" t="s">
        <v>4</v>
      </c>
      <c r="K13" s="6" t="s">
        <v>4</v>
      </c>
      <c r="L13" s="203"/>
      <c r="M13" s="204"/>
      <c r="N13" s="117"/>
      <c r="O13" s="117"/>
    </row>
    <row r="14" spans="1:16" x14ac:dyDescent="0.2">
      <c r="A14" s="43" t="s">
        <v>64</v>
      </c>
      <c r="B14" s="212"/>
      <c r="C14" s="213">
        <v>2154</v>
      </c>
      <c r="D14" s="148" t="s">
        <v>4</v>
      </c>
      <c r="E14" s="148" t="s">
        <v>4</v>
      </c>
      <c r="F14" s="217">
        <v>2198</v>
      </c>
      <c r="G14" s="215"/>
      <c r="H14" s="216"/>
      <c r="I14" s="215"/>
      <c r="J14" s="150" t="s">
        <v>4</v>
      </c>
      <c r="K14" s="6" t="s">
        <v>4</v>
      </c>
      <c r="L14" s="203"/>
      <c r="M14" s="218"/>
      <c r="N14" s="117"/>
      <c r="O14" s="117"/>
    </row>
    <row r="15" spans="1:16" x14ac:dyDescent="0.2">
      <c r="A15" s="43" t="s">
        <v>43</v>
      </c>
      <c r="B15" s="212" t="s">
        <v>42</v>
      </c>
      <c r="C15" s="213"/>
      <c r="D15" s="148" t="s">
        <v>4</v>
      </c>
      <c r="E15" s="148" t="s">
        <v>4</v>
      </c>
      <c r="F15" s="217"/>
      <c r="G15" s="215"/>
      <c r="H15" s="216"/>
      <c r="I15" s="215"/>
      <c r="J15" s="150" t="s">
        <v>4</v>
      </c>
      <c r="K15" s="6" t="s">
        <v>4</v>
      </c>
      <c r="L15" s="203"/>
      <c r="M15" s="218"/>
      <c r="N15" s="117"/>
      <c r="O15" s="117"/>
    </row>
    <row r="16" spans="1:16" x14ac:dyDescent="0.2">
      <c r="A16" s="43" t="s">
        <v>41</v>
      </c>
      <c r="B16" s="212" t="s">
        <v>4</v>
      </c>
      <c r="C16" s="213">
        <v>369</v>
      </c>
      <c r="D16" s="148" t="s">
        <v>4</v>
      </c>
      <c r="E16" s="148" t="s">
        <v>4</v>
      </c>
      <c r="F16" s="217">
        <v>1067</v>
      </c>
      <c r="G16" s="215"/>
      <c r="H16" s="216"/>
      <c r="I16" s="215"/>
      <c r="J16" s="150" t="s">
        <v>4</v>
      </c>
      <c r="K16" s="6" t="s">
        <v>4</v>
      </c>
      <c r="L16" s="203"/>
      <c r="M16" s="218"/>
      <c r="N16" s="117"/>
      <c r="O16" s="117"/>
    </row>
    <row r="17" spans="1:15" ht="13.5" thickBot="1" x14ac:dyDescent="0.25">
      <c r="A17" s="40" t="s">
        <v>40</v>
      </c>
      <c r="B17" s="219" t="s">
        <v>39</v>
      </c>
      <c r="C17" s="220">
        <v>587</v>
      </c>
      <c r="D17" s="149" t="s">
        <v>4</v>
      </c>
      <c r="E17" s="149" t="s">
        <v>4</v>
      </c>
      <c r="F17" s="221">
        <v>1336</v>
      </c>
      <c r="G17" s="200"/>
      <c r="H17" s="222"/>
      <c r="I17" s="223"/>
      <c r="J17" s="155" t="s">
        <v>4</v>
      </c>
      <c r="K17" s="7" t="s">
        <v>4</v>
      </c>
      <c r="L17" s="203"/>
      <c r="M17" s="224"/>
      <c r="N17" s="120"/>
      <c r="O17" s="120"/>
    </row>
    <row r="18" spans="1:15" ht="13.5" thickBot="1" x14ac:dyDescent="0.25">
      <c r="A18" s="44" t="s">
        <v>38</v>
      </c>
      <c r="B18" s="29"/>
      <c r="C18" s="61">
        <f>C13-C14+C15+C16+C17</f>
        <v>1388</v>
      </c>
      <c r="D18" s="61" t="s">
        <v>4</v>
      </c>
      <c r="E18" s="61" t="s">
        <v>4</v>
      </c>
      <c r="F18" s="23">
        <f>F13-F14+F15+F16+F17</f>
        <v>2829</v>
      </c>
      <c r="G18" s="24"/>
      <c r="H18" s="225"/>
      <c r="I18" s="226"/>
      <c r="J18" s="79" t="s">
        <v>4</v>
      </c>
      <c r="K18" s="8" t="s">
        <v>4</v>
      </c>
      <c r="L18" s="203"/>
      <c r="M18" s="227"/>
      <c r="N18" s="25"/>
      <c r="O18" s="25"/>
    </row>
    <row r="19" spans="1:15" x14ac:dyDescent="0.2">
      <c r="A19" s="40" t="s">
        <v>67</v>
      </c>
      <c r="B19" s="228" t="s">
        <v>68</v>
      </c>
      <c r="C19" s="229">
        <v>432</v>
      </c>
      <c r="D19" s="147" t="s">
        <v>4</v>
      </c>
      <c r="E19" s="147" t="s">
        <v>4</v>
      </c>
      <c r="F19" s="221">
        <v>426</v>
      </c>
      <c r="G19" s="200"/>
      <c r="H19" s="230"/>
      <c r="I19" s="231"/>
      <c r="J19" s="155" t="s">
        <v>4</v>
      </c>
      <c r="K19" s="7" t="s">
        <v>4</v>
      </c>
      <c r="L19" s="203"/>
      <c r="M19" s="232"/>
      <c r="N19" s="120"/>
      <c r="O19" s="120"/>
    </row>
    <row r="20" spans="1:15" x14ac:dyDescent="0.2">
      <c r="A20" s="43" t="s">
        <v>37</v>
      </c>
      <c r="B20" s="212" t="s">
        <v>36</v>
      </c>
      <c r="C20" s="233">
        <v>453</v>
      </c>
      <c r="D20" s="148" t="s">
        <v>4</v>
      </c>
      <c r="E20" s="148" t="s">
        <v>4</v>
      </c>
      <c r="F20" s="217">
        <v>276</v>
      </c>
      <c r="G20" s="215"/>
      <c r="H20" s="216"/>
      <c r="I20" s="215"/>
      <c r="J20" s="150" t="s">
        <v>4</v>
      </c>
      <c r="K20" s="6" t="s">
        <v>4</v>
      </c>
      <c r="L20" s="203"/>
      <c r="M20" s="218"/>
      <c r="N20" s="117"/>
      <c r="O20" s="117"/>
    </row>
    <row r="21" spans="1:15" x14ac:dyDescent="0.2">
      <c r="A21" s="43" t="s">
        <v>35</v>
      </c>
      <c r="B21" s="212" t="s">
        <v>4</v>
      </c>
      <c r="C21" s="233">
        <v>325</v>
      </c>
      <c r="D21" s="148" t="s">
        <v>4</v>
      </c>
      <c r="E21" s="148" t="s">
        <v>4</v>
      </c>
      <c r="F21" s="217">
        <v>412</v>
      </c>
      <c r="G21" s="215"/>
      <c r="H21" s="216"/>
      <c r="I21" s="215"/>
      <c r="J21" s="150" t="s">
        <v>4</v>
      </c>
      <c r="K21" s="6" t="s">
        <v>4</v>
      </c>
      <c r="L21" s="203"/>
      <c r="M21" s="218"/>
      <c r="N21" s="117"/>
      <c r="O21" s="117"/>
    </row>
    <row r="22" spans="1:15" x14ac:dyDescent="0.2">
      <c r="A22" s="43" t="s">
        <v>34</v>
      </c>
      <c r="B22" s="212" t="s">
        <v>4</v>
      </c>
      <c r="C22" s="233">
        <v>444</v>
      </c>
      <c r="D22" s="148" t="s">
        <v>4</v>
      </c>
      <c r="E22" s="148" t="s">
        <v>4</v>
      </c>
      <c r="F22" s="217">
        <v>1685</v>
      </c>
      <c r="G22" s="215"/>
      <c r="H22" s="216"/>
      <c r="I22" s="215"/>
      <c r="J22" s="150" t="s">
        <v>4</v>
      </c>
      <c r="K22" s="6" t="s">
        <v>4</v>
      </c>
      <c r="L22" s="203"/>
      <c r="M22" s="218"/>
      <c r="N22" s="117"/>
      <c r="O22" s="117"/>
    </row>
    <row r="23" spans="1:15" ht="13.5" thickBot="1" x14ac:dyDescent="0.25">
      <c r="A23" s="41" t="s">
        <v>33</v>
      </c>
      <c r="B23" s="234" t="s">
        <v>4</v>
      </c>
      <c r="C23" s="233"/>
      <c r="D23" s="149" t="s">
        <v>4</v>
      </c>
      <c r="E23" s="149" t="s">
        <v>4</v>
      </c>
      <c r="F23" s="235"/>
      <c r="G23" s="223"/>
      <c r="H23" s="222"/>
      <c r="I23" s="223"/>
      <c r="J23" s="156" t="s">
        <v>4</v>
      </c>
      <c r="K23" s="5" t="s">
        <v>4</v>
      </c>
      <c r="L23" s="203"/>
      <c r="M23" s="211"/>
      <c r="N23" s="122"/>
      <c r="O23" s="122"/>
    </row>
    <row r="24" spans="1:15" x14ac:dyDescent="0.2">
      <c r="A24" s="45" t="s">
        <v>32</v>
      </c>
      <c r="B24" s="236" t="s">
        <v>4</v>
      </c>
      <c r="C24" s="237">
        <v>5449</v>
      </c>
      <c r="D24" s="238">
        <v>5230</v>
      </c>
      <c r="E24" s="238">
        <v>4878</v>
      </c>
      <c r="F24" s="239">
        <v>1352</v>
      </c>
      <c r="G24" s="240"/>
      <c r="H24" s="241"/>
      <c r="I24" s="240"/>
      <c r="J24" s="90">
        <f t="shared" ref="J24:J47" si="0">SUM(F24:I24)</f>
        <v>1352</v>
      </c>
      <c r="K24" s="158">
        <f>IF(E24=0,"x",(J24/E24*100))</f>
        <v>27.716277162771629</v>
      </c>
      <c r="L24" s="203"/>
      <c r="M24" s="204"/>
      <c r="N24" s="123"/>
      <c r="O24" s="124"/>
    </row>
    <row r="25" spans="1:15" x14ac:dyDescent="0.2">
      <c r="A25" s="43" t="s">
        <v>31</v>
      </c>
      <c r="B25" s="242" t="s">
        <v>4</v>
      </c>
      <c r="C25" s="213"/>
      <c r="D25" s="243"/>
      <c r="E25" s="243">
        <v>0</v>
      </c>
      <c r="F25" s="244">
        <v>0</v>
      </c>
      <c r="G25" s="215"/>
      <c r="H25" s="216"/>
      <c r="I25" s="215"/>
      <c r="J25" s="150">
        <f t="shared" si="0"/>
        <v>0</v>
      </c>
      <c r="K25" s="159" t="str">
        <f>IF(E25=0,"x",(J25/E25)*100)</f>
        <v>x</v>
      </c>
      <c r="L25" s="203"/>
      <c r="M25" s="218"/>
      <c r="N25" s="125"/>
      <c r="O25" s="126"/>
    </row>
    <row r="26" spans="1:15" ht="13.5" thickBot="1" x14ac:dyDescent="0.25">
      <c r="A26" s="41" t="s">
        <v>30</v>
      </c>
      <c r="B26" s="245">
        <v>672</v>
      </c>
      <c r="C26" s="246">
        <v>928</v>
      </c>
      <c r="D26" s="247">
        <v>880</v>
      </c>
      <c r="E26" s="247">
        <v>880</v>
      </c>
      <c r="F26" s="248">
        <v>220</v>
      </c>
      <c r="G26" s="249"/>
      <c r="H26" s="250"/>
      <c r="I26" s="251"/>
      <c r="J26" s="151">
        <f t="shared" si="0"/>
        <v>220</v>
      </c>
      <c r="K26" s="160">
        <f t="shared" ref="K26" si="1">IF(E26=0,"x",(J26/E26*100))</f>
        <v>25</v>
      </c>
      <c r="L26" s="203"/>
      <c r="M26" s="224"/>
      <c r="N26" s="127"/>
      <c r="O26" s="128"/>
    </row>
    <row r="27" spans="1:15" x14ac:dyDescent="0.2">
      <c r="A27" s="42" t="s">
        <v>6</v>
      </c>
      <c r="B27" s="236">
        <v>501</v>
      </c>
      <c r="C27" s="213">
        <v>226</v>
      </c>
      <c r="D27" s="252">
        <v>210</v>
      </c>
      <c r="E27" s="252">
        <v>210</v>
      </c>
      <c r="F27" s="253">
        <v>66</v>
      </c>
      <c r="G27" s="231"/>
      <c r="H27" s="230"/>
      <c r="I27" s="231"/>
      <c r="J27" s="90">
        <f t="shared" si="0"/>
        <v>66</v>
      </c>
      <c r="K27" s="163">
        <f t="shared" ref="K27:K47" si="2">IF(E27=0,"x",(J27/E27)*100)</f>
        <v>31.428571428571427</v>
      </c>
      <c r="L27" s="203"/>
      <c r="M27" s="232"/>
      <c r="N27" s="129"/>
      <c r="O27" s="130"/>
    </row>
    <row r="28" spans="1:15" x14ac:dyDescent="0.2">
      <c r="A28" s="43" t="s">
        <v>29</v>
      </c>
      <c r="B28" s="242">
        <v>502</v>
      </c>
      <c r="C28" s="213">
        <v>135</v>
      </c>
      <c r="D28" s="254">
        <v>150</v>
      </c>
      <c r="E28" s="254">
        <v>150</v>
      </c>
      <c r="F28" s="255">
        <v>48</v>
      </c>
      <c r="G28" s="215"/>
      <c r="H28" s="216"/>
      <c r="I28" s="215"/>
      <c r="J28" s="150">
        <f t="shared" si="0"/>
        <v>48</v>
      </c>
      <c r="K28" s="159">
        <f t="shared" si="2"/>
        <v>32</v>
      </c>
      <c r="L28" s="203"/>
      <c r="M28" s="218"/>
      <c r="N28" s="125"/>
      <c r="O28" s="126"/>
    </row>
    <row r="29" spans="1:15" x14ac:dyDescent="0.2">
      <c r="A29" s="43" t="s">
        <v>5</v>
      </c>
      <c r="B29" s="242">
        <v>504</v>
      </c>
      <c r="C29" s="213"/>
      <c r="D29" s="254"/>
      <c r="E29" s="254">
        <v>0</v>
      </c>
      <c r="F29" s="255">
        <v>0</v>
      </c>
      <c r="G29" s="215"/>
      <c r="H29" s="216"/>
      <c r="I29" s="215"/>
      <c r="J29" s="150">
        <f t="shared" si="0"/>
        <v>0</v>
      </c>
      <c r="K29" s="159" t="str">
        <f t="shared" si="2"/>
        <v>x</v>
      </c>
      <c r="L29" s="203"/>
      <c r="M29" s="218"/>
      <c r="N29" s="125"/>
      <c r="O29" s="126"/>
    </row>
    <row r="30" spans="1:15" x14ac:dyDescent="0.2">
      <c r="A30" s="43" t="s">
        <v>0</v>
      </c>
      <c r="B30" s="242">
        <v>511</v>
      </c>
      <c r="C30" s="213">
        <v>61</v>
      </c>
      <c r="D30" s="254">
        <v>90</v>
      </c>
      <c r="E30" s="254">
        <v>150</v>
      </c>
      <c r="F30" s="255">
        <v>84</v>
      </c>
      <c r="G30" s="215"/>
      <c r="H30" s="216"/>
      <c r="I30" s="215"/>
      <c r="J30" s="150">
        <f t="shared" si="0"/>
        <v>84</v>
      </c>
      <c r="K30" s="159">
        <f t="shared" si="2"/>
        <v>56.000000000000007</v>
      </c>
      <c r="L30" s="203"/>
      <c r="M30" s="218"/>
      <c r="N30" s="125"/>
      <c r="O30" s="126"/>
    </row>
    <row r="31" spans="1:15" x14ac:dyDescent="0.2">
      <c r="A31" s="43" t="s">
        <v>1</v>
      </c>
      <c r="B31" s="242">
        <v>518</v>
      </c>
      <c r="C31" s="213">
        <v>317</v>
      </c>
      <c r="D31" s="254">
        <v>340</v>
      </c>
      <c r="E31" s="254">
        <v>350</v>
      </c>
      <c r="F31" s="255">
        <v>105</v>
      </c>
      <c r="G31" s="215"/>
      <c r="H31" s="216"/>
      <c r="I31" s="215"/>
      <c r="J31" s="150">
        <f t="shared" si="0"/>
        <v>105</v>
      </c>
      <c r="K31" s="159">
        <f t="shared" si="2"/>
        <v>30</v>
      </c>
      <c r="L31" s="203"/>
      <c r="M31" s="218"/>
      <c r="N31" s="125"/>
      <c r="O31" s="126"/>
    </row>
    <row r="32" spans="1:15" x14ac:dyDescent="0.2">
      <c r="A32" s="43" t="s">
        <v>28</v>
      </c>
      <c r="B32" s="242">
        <v>521</v>
      </c>
      <c r="C32" s="213">
        <v>3359</v>
      </c>
      <c r="D32" s="254">
        <v>3212</v>
      </c>
      <c r="E32" s="254">
        <v>2951</v>
      </c>
      <c r="F32" s="255">
        <v>843</v>
      </c>
      <c r="G32" s="215"/>
      <c r="H32" s="216"/>
      <c r="I32" s="215"/>
      <c r="J32" s="150">
        <f t="shared" si="0"/>
        <v>843</v>
      </c>
      <c r="K32" s="159">
        <f t="shared" si="2"/>
        <v>28.566587597424604</v>
      </c>
      <c r="L32" s="203"/>
      <c r="M32" s="218"/>
      <c r="N32" s="125"/>
      <c r="O32" s="126"/>
    </row>
    <row r="33" spans="1:15" x14ac:dyDescent="0.2">
      <c r="A33" s="43" t="s">
        <v>27</v>
      </c>
      <c r="B33" s="242" t="s">
        <v>26</v>
      </c>
      <c r="C33" s="213">
        <v>1246</v>
      </c>
      <c r="D33" s="254">
        <v>1211</v>
      </c>
      <c r="E33" s="254">
        <v>1120</v>
      </c>
      <c r="F33" s="255">
        <v>318</v>
      </c>
      <c r="G33" s="215"/>
      <c r="H33" s="216"/>
      <c r="I33" s="215"/>
      <c r="J33" s="150">
        <f t="shared" si="0"/>
        <v>318</v>
      </c>
      <c r="K33" s="159">
        <f t="shared" si="2"/>
        <v>28.392857142857142</v>
      </c>
      <c r="L33" s="203"/>
      <c r="M33" s="218"/>
      <c r="N33" s="125"/>
      <c r="O33" s="126"/>
    </row>
    <row r="34" spans="1:15" x14ac:dyDescent="0.2">
      <c r="A34" s="43" t="s">
        <v>25</v>
      </c>
      <c r="B34" s="242">
        <v>557</v>
      </c>
      <c r="C34" s="213"/>
      <c r="D34" s="254"/>
      <c r="E34" s="254">
        <v>0</v>
      </c>
      <c r="F34" s="255">
        <v>0</v>
      </c>
      <c r="G34" s="215"/>
      <c r="H34" s="216"/>
      <c r="I34" s="215"/>
      <c r="J34" s="150">
        <f t="shared" si="0"/>
        <v>0</v>
      </c>
      <c r="K34" s="159" t="str">
        <f t="shared" si="2"/>
        <v>x</v>
      </c>
      <c r="L34" s="203"/>
      <c r="M34" s="218"/>
      <c r="N34" s="125"/>
      <c r="O34" s="126"/>
    </row>
    <row r="35" spans="1:15" x14ac:dyDescent="0.2">
      <c r="A35" s="43" t="s">
        <v>2</v>
      </c>
      <c r="B35" s="242">
        <v>551</v>
      </c>
      <c r="C35" s="213">
        <v>23</v>
      </c>
      <c r="D35" s="254">
        <v>27</v>
      </c>
      <c r="E35" s="254">
        <v>27</v>
      </c>
      <c r="F35" s="255">
        <v>7</v>
      </c>
      <c r="G35" s="215"/>
      <c r="H35" s="216"/>
      <c r="I35" s="215"/>
      <c r="J35" s="150">
        <f t="shared" si="0"/>
        <v>7</v>
      </c>
      <c r="K35" s="159">
        <f t="shared" si="2"/>
        <v>25.925925925925924</v>
      </c>
      <c r="L35" s="203"/>
      <c r="M35" s="218"/>
      <c r="N35" s="125"/>
      <c r="O35" s="126"/>
    </row>
    <row r="36" spans="1:15" ht="13.5" thickBot="1" x14ac:dyDescent="0.25">
      <c r="A36" s="40" t="s">
        <v>24</v>
      </c>
      <c r="B36" s="256" t="s">
        <v>23</v>
      </c>
      <c r="C36" s="257">
        <v>248</v>
      </c>
      <c r="D36" s="258">
        <v>210</v>
      </c>
      <c r="E36" s="258">
        <v>205</v>
      </c>
      <c r="F36" s="259">
        <v>26</v>
      </c>
      <c r="G36" s="200"/>
      <c r="H36" s="222"/>
      <c r="I36" s="215"/>
      <c r="J36" s="151">
        <f t="shared" si="0"/>
        <v>26</v>
      </c>
      <c r="K36" s="160">
        <f t="shared" si="2"/>
        <v>12.682926829268293</v>
      </c>
      <c r="L36" s="203"/>
      <c r="M36" s="211"/>
      <c r="N36" s="131"/>
      <c r="O36" s="132"/>
    </row>
    <row r="37" spans="1:15" ht="13.5" thickBot="1" x14ac:dyDescent="0.25">
      <c r="A37" s="44" t="s">
        <v>22</v>
      </c>
      <c r="B37" s="78"/>
      <c r="C37" s="79">
        <f t="shared" ref="C37:I37" si="3">SUM(C27:C36)</f>
        <v>5615</v>
      </c>
      <c r="D37" s="260">
        <f t="shared" si="3"/>
        <v>5450</v>
      </c>
      <c r="E37" s="260">
        <f t="shared" si="3"/>
        <v>5163</v>
      </c>
      <c r="F37" s="8">
        <f t="shared" si="3"/>
        <v>1497</v>
      </c>
      <c r="G37" s="111">
        <f t="shared" si="3"/>
        <v>0</v>
      </c>
      <c r="H37" s="23">
        <f t="shared" si="3"/>
        <v>0</v>
      </c>
      <c r="I37" s="111">
        <f t="shared" si="3"/>
        <v>0</v>
      </c>
      <c r="J37" s="79">
        <f t="shared" si="0"/>
        <v>1497</v>
      </c>
      <c r="K37" s="161">
        <f t="shared" si="2"/>
        <v>28.994770482277744</v>
      </c>
      <c r="L37" s="203"/>
      <c r="M37" s="133">
        <f>SUM(M27:M36)</f>
        <v>0</v>
      </c>
      <c r="N37" s="134">
        <f>SUM(N27:N36)</f>
        <v>0</v>
      </c>
      <c r="O37" s="133">
        <f>SUM(O27:O36)</f>
        <v>0</v>
      </c>
    </row>
    <row r="38" spans="1:15" x14ac:dyDescent="0.2">
      <c r="A38" s="42" t="s">
        <v>21</v>
      </c>
      <c r="B38" s="236">
        <v>601</v>
      </c>
      <c r="C38" s="261"/>
      <c r="D38" s="252"/>
      <c r="E38" s="252">
        <v>0</v>
      </c>
      <c r="F38" s="262">
        <v>0</v>
      </c>
      <c r="G38" s="231"/>
      <c r="H38" s="230"/>
      <c r="I38" s="215"/>
      <c r="J38" s="90">
        <f t="shared" si="0"/>
        <v>0</v>
      </c>
      <c r="K38" s="158" t="str">
        <f t="shared" si="2"/>
        <v>x</v>
      </c>
      <c r="L38" s="203"/>
      <c r="M38" s="232"/>
      <c r="N38" s="129"/>
      <c r="O38" s="130"/>
    </row>
    <row r="39" spans="1:15" x14ac:dyDescent="0.2">
      <c r="A39" s="43" t="s">
        <v>20</v>
      </c>
      <c r="B39" s="242">
        <v>602</v>
      </c>
      <c r="C39" s="213">
        <v>152</v>
      </c>
      <c r="D39" s="254">
        <v>180</v>
      </c>
      <c r="E39" s="254">
        <v>180</v>
      </c>
      <c r="F39" s="255">
        <v>41</v>
      </c>
      <c r="G39" s="215"/>
      <c r="H39" s="216"/>
      <c r="I39" s="215"/>
      <c r="J39" s="150">
        <f t="shared" si="0"/>
        <v>41</v>
      </c>
      <c r="K39" s="159">
        <f t="shared" si="2"/>
        <v>22.777777777777779</v>
      </c>
      <c r="L39" s="203"/>
      <c r="M39" s="218"/>
      <c r="N39" s="125"/>
      <c r="O39" s="126"/>
    </row>
    <row r="40" spans="1:15" x14ac:dyDescent="0.2">
      <c r="A40" s="43" t="s">
        <v>19</v>
      </c>
      <c r="B40" s="242">
        <v>604</v>
      </c>
      <c r="C40" s="213"/>
      <c r="D40" s="254"/>
      <c r="E40" s="254">
        <v>0</v>
      </c>
      <c r="F40" s="255">
        <v>0</v>
      </c>
      <c r="G40" s="215"/>
      <c r="H40" s="216"/>
      <c r="I40" s="215"/>
      <c r="J40" s="150">
        <f t="shared" si="0"/>
        <v>0</v>
      </c>
      <c r="K40" s="159" t="str">
        <f t="shared" si="2"/>
        <v>x</v>
      </c>
      <c r="L40" s="203"/>
      <c r="M40" s="218"/>
      <c r="N40" s="125"/>
      <c r="O40" s="126"/>
    </row>
    <row r="41" spans="1:15" x14ac:dyDescent="0.2">
      <c r="A41" s="43" t="s">
        <v>18</v>
      </c>
      <c r="B41" s="242" t="s">
        <v>17</v>
      </c>
      <c r="C41" s="213">
        <v>5449</v>
      </c>
      <c r="D41" s="254">
        <v>5230</v>
      </c>
      <c r="E41" s="254">
        <v>4878</v>
      </c>
      <c r="F41" s="255">
        <v>1352</v>
      </c>
      <c r="G41" s="215"/>
      <c r="H41" s="216"/>
      <c r="I41" s="215"/>
      <c r="J41" s="150">
        <f t="shared" si="0"/>
        <v>1352</v>
      </c>
      <c r="K41" s="159">
        <f t="shared" si="2"/>
        <v>27.716277162771629</v>
      </c>
      <c r="L41" s="203"/>
      <c r="M41" s="218"/>
      <c r="N41" s="125"/>
      <c r="O41" s="126"/>
    </row>
    <row r="42" spans="1:15" ht="13.5" thickBot="1" x14ac:dyDescent="0.25">
      <c r="A42" s="40" t="s">
        <v>7</v>
      </c>
      <c r="B42" s="256" t="s">
        <v>16</v>
      </c>
      <c r="C42" s="220">
        <v>43</v>
      </c>
      <c r="D42" s="258">
        <v>40</v>
      </c>
      <c r="E42" s="258">
        <v>105</v>
      </c>
      <c r="F42" s="259">
        <v>104</v>
      </c>
      <c r="G42" s="200"/>
      <c r="H42" s="222"/>
      <c r="I42" s="215"/>
      <c r="J42" s="151">
        <f t="shared" si="0"/>
        <v>104</v>
      </c>
      <c r="K42" s="160">
        <f t="shared" si="2"/>
        <v>99.047619047619051</v>
      </c>
      <c r="L42" s="203"/>
      <c r="M42" s="211"/>
      <c r="N42" s="131"/>
      <c r="O42" s="132"/>
    </row>
    <row r="43" spans="1:15" ht="13.5" thickBot="1" x14ac:dyDescent="0.25">
      <c r="A43" s="44" t="s">
        <v>15</v>
      </c>
      <c r="B43" s="78" t="s">
        <v>4</v>
      </c>
      <c r="C43" s="79">
        <f t="shared" ref="C43:I43" si="4">SUM(C38:C42)</f>
        <v>5644</v>
      </c>
      <c r="D43" s="260">
        <f t="shared" si="4"/>
        <v>5450</v>
      </c>
      <c r="E43" s="260">
        <f t="shared" si="4"/>
        <v>5163</v>
      </c>
      <c r="F43" s="8">
        <f t="shared" si="4"/>
        <v>1497</v>
      </c>
      <c r="G43" s="111">
        <f t="shared" si="4"/>
        <v>0</v>
      </c>
      <c r="H43" s="23">
        <f t="shared" si="4"/>
        <v>0</v>
      </c>
      <c r="I43" s="112">
        <f t="shared" si="4"/>
        <v>0</v>
      </c>
      <c r="J43" s="79">
        <f t="shared" si="0"/>
        <v>1497</v>
      </c>
      <c r="K43" s="163">
        <f t="shared" si="2"/>
        <v>28.994770482277744</v>
      </c>
      <c r="L43" s="203"/>
      <c r="M43" s="133">
        <f>SUM(M38:M42)</f>
        <v>0</v>
      </c>
      <c r="N43" s="134">
        <f>SUM(N38:N42)</f>
        <v>0</v>
      </c>
      <c r="O43" s="133">
        <f>SUM(O38:O42)</f>
        <v>0</v>
      </c>
    </row>
    <row r="44" spans="1:15" s="169" customFormat="1" ht="5.25" customHeight="1" thickBot="1" x14ac:dyDescent="0.25">
      <c r="A44" s="263"/>
      <c r="B44" s="264"/>
      <c r="C44" s="220"/>
      <c r="D44" s="265"/>
      <c r="E44" s="265"/>
      <c r="F44" s="266"/>
      <c r="G44" s="229"/>
      <c r="H44" s="267"/>
      <c r="I44" s="229"/>
      <c r="J44" s="268"/>
      <c r="K44" s="269"/>
      <c r="L44" s="270"/>
      <c r="M44" s="271"/>
      <c r="N44" s="272"/>
      <c r="O44" s="272"/>
    </row>
    <row r="45" spans="1:15" ht="13.5" thickBot="1" x14ac:dyDescent="0.25">
      <c r="A45" s="89" t="s">
        <v>14</v>
      </c>
      <c r="B45" s="78" t="s">
        <v>4</v>
      </c>
      <c r="C45" s="8">
        <f t="shared" ref="C45:I45" si="5">C43-C41</f>
        <v>195</v>
      </c>
      <c r="D45" s="79">
        <f t="shared" si="5"/>
        <v>220</v>
      </c>
      <c r="E45" s="79">
        <f t="shared" si="5"/>
        <v>285</v>
      </c>
      <c r="F45" s="8">
        <f t="shared" si="5"/>
        <v>145</v>
      </c>
      <c r="G45" s="80">
        <f t="shared" si="5"/>
        <v>0</v>
      </c>
      <c r="H45" s="8">
        <f t="shared" si="5"/>
        <v>0</v>
      </c>
      <c r="I45" s="80">
        <f t="shared" si="5"/>
        <v>0</v>
      </c>
      <c r="J45" s="90">
        <f t="shared" si="0"/>
        <v>145</v>
      </c>
      <c r="K45" s="158">
        <f t="shared" si="2"/>
        <v>50.877192982456144</v>
      </c>
      <c r="L45" s="203"/>
      <c r="M45" s="82">
        <f>M43-M41</f>
        <v>0</v>
      </c>
      <c r="N45" s="81">
        <f>N43-N41</f>
        <v>0</v>
      </c>
      <c r="O45" s="82">
        <f>O43-O41</f>
        <v>0</v>
      </c>
    </row>
    <row r="46" spans="1:15" ht="13.5" thickBot="1" x14ac:dyDescent="0.25">
      <c r="A46" s="44" t="s">
        <v>13</v>
      </c>
      <c r="B46" s="78" t="s">
        <v>4</v>
      </c>
      <c r="C46" s="8">
        <f t="shared" ref="C46:I46" si="6">C43-C37</f>
        <v>29</v>
      </c>
      <c r="D46" s="79">
        <f t="shared" si="6"/>
        <v>0</v>
      </c>
      <c r="E46" s="79">
        <f t="shared" si="6"/>
        <v>0</v>
      </c>
      <c r="F46" s="8">
        <f t="shared" si="6"/>
        <v>0</v>
      </c>
      <c r="G46" s="80">
        <f t="shared" si="6"/>
        <v>0</v>
      </c>
      <c r="H46" s="8">
        <f t="shared" si="6"/>
        <v>0</v>
      </c>
      <c r="I46" s="80">
        <f t="shared" si="6"/>
        <v>0</v>
      </c>
      <c r="J46" s="90">
        <f t="shared" si="0"/>
        <v>0</v>
      </c>
      <c r="K46" s="158" t="str">
        <f t="shared" si="2"/>
        <v>x</v>
      </c>
      <c r="L46" s="203"/>
      <c r="M46" s="82">
        <f>M43-M37</f>
        <v>0</v>
      </c>
      <c r="N46" s="81">
        <f>N43-N37</f>
        <v>0</v>
      </c>
      <c r="O46" s="82">
        <f>O43-O37</f>
        <v>0</v>
      </c>
    </row>
    <row r="47" spans="1:15" ht="13.5" thickBot="1" x14ac:dyDescent="0.25">
      <c r="A47" s="91" t="s">
        <v>12</v>
      </c>
      <c r="B47" s="92" t="s">
        <v>4</v>
      </c>
      <c r="C47" s="8">
        <f t="shared" ref="C47:I47" si="7">C46-C41</f>
        <v>-5420</v>
      </c>
      <c r="D47" s="79">
        <f t="shared" si="7"/>
        <v>-5230</v>
      </c>
      <c r="E47" s="79">
        <f t="shared" si="7"/>
        <v>-4878</v>
      </c>
      <c r="F47" s="8">
        <f t="shared" si="7"/>
        <v>-1352</v>
      </c>
      <c r="G47" s="80">
        <f t="shared" si="7"/>
        <v>0</v>
      </c>
      <c r="H47" s="8">
        <f t="shared" si="7"/>
        <v>0</v>
      </c>
      <c r="I47" s="80">
        <f t="shared" si="7"/>
        <v>0</v>
      </c>
      <c r="J47" s="79">
        <f t="shared" si="0"/>
        <v>-1352</v>
      </c>
      <c r="K47" s="158">
        <f t="shared" si="2"/>
        <v>27.716277162771629</v>
      </c>
      <c r="L47" s="203"/>
      <c r="M47" s="82">
        <f>M46-M41</f>
        <v>0</v>
      </c>
      <c r="N47" s="81">
        <f>N46-N41</f>
        <v>0</v>
      </c>
      <c r="O47" s="82">
        <f>O46-O41</f>
        <v>0</v>
      </c>
    </row>
    <row r="50" spans="1:10" ht="14.25" x14ac:dyDescent="0.2">
      <c r="A50" s="273" t="s">
        <v>11</v>
      </c>
    </row>
    <row r="51" spans="1:10" s="191" customFormat="1" ht="14.25" x14ac:dyDescent="0.2">
      <c r="A51" s="274" t="s">
        <v>10</v>
      </c>
      <c r="B51" s="275"/>
      <c r="E51" s="179"/>
      <c r="F51" s="179"/>
      <c r="G51" s="179"/>
      <c r="H51" s="179"/>
      <c r="I51" s="179"/>
      <c r="J51" s="179"/>
    </row>
    <row r="52" spans="1:10" s="191" customFormat="1" ht="14.25" x14ac:dyDescent="0.2">
      <c r="A52" s="48" t="s">
        <v>9</v>
      </c>
      <c r="B52" s="275"/>
      <c r="E52" s="179"/>
      <c r="F52" s="179"/>
      <c r="G52" s="179"/>
      <c r="H52" s="179"/>
      <c r="I52" s="179"/>
      <c r="J52" s="179"/>
    </row>
    <row r="53" spans="1:10" s="19" customFormat="1" ht="14.25" x14ac:dyDescent="0.2">
      <c r="A53" s="48" t="s">
        <v>62</v>
      </c>
      <c r="B53" s="20"/>
      <c r="E53" s="21"/>
      <c r="F53" s="21"/>
      <c r="G53" s="21"/>
      <c r="H53" s="21"/>
      <c r="I53" s="21"/>
      <c r="J53" s="21"/>
    </row>
    <row r="56" spans="1:10" x14ac:dyDescent="0.2">
      <c r="A56" s="34" t="s">
        <v>100</v>
      </c>
    </row>
    <row r="58" spans="1:10" x14ac:dyDescent="0.2">
      <c r="A58" s="34" t="s">
        <v>101</v>
      </c>
    </row>
  </sheetData>
  <mergeCells count="3">
    <mergeCell ref="A1:O1"/>
    <mergeCell ref="C7:O7"/>
    <mergeCell ref="F9:I9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workbookViewId="0">
      <selection activeCell="Q1" sqref="Q1"/>
    </sheetView>
  </sheetViews>
  <sheetFormatPr defaultColWidth="8.7109375" defaultRowHeight="12.75" x14ac:dyDescent="0.2"/>
  <cols>
    <col min="1" max="1" width="37.7109375" style="34" customWidth="1"/>
    <col min="2" max="2" width="7.28515625" style="3" customWidth="1"/>
    <col min="3" max="4" width="11.5703125" style="1" customWidth="1"/>
    <col min="5" max="5" width="11.5703125" style="2" customWidth="1"/>
    <col min="6" max="6" width="11.42578125" style="2" customWidth="1"/>
    <col min="7" max="7" width="9.85546875" style="2" customWidth="1"/>
    <col min="8" max="8" width="9.140625" style="2" customWidth="1"/>
    <col min="9" max="9" width="9.28515625" style="2" customWidth="1"/>
    <col min="10" max="10" width="9.140625" style="2" customWidth="1"/>
    <col min="11" max="11" width="12" style="1" customWidth="1"/>
    <col min="12" max="12" width="8.7109375" style="1"/>
    <col min="13" max="13" width="11.85546875" style="1" customWidth="1"/>
    <col min="14" max="14" width="12.5703125" style="1" customWidth="1"/>
    <col min="15" max="15" width="11.85546875" style="1" customWidth="1"/>
    <col min="16" max="16" width="12" style="1" customWidth="1"/>
    <col min="17" max="16384" width="8.7109375" style="1"/>
  </cols>
  <sheetData>
    <row r="1" spans="1:16" ht="24" customHeight="1" x14ac:dyDescent="0.35">
      <c r="A1" s="171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"/>
    </row>
    <row r="2" spans="1:16" x14ac:dyDescent="0.2">
      <c r="O2" s="18"/>
    </row>
    <row r="3" spans="1:16" ht="18.75" x14ac:dyDescent="0.3">
      <c r="A3" s="35" t="s">
        <v>71</v>
      </c>
      <c r="F3" s="15"/>
      <c r="G3" s="15"/>
    </row>
    <row r="4" spans="1:16" ht="21.75" customHeight="1" x14ac:dyDescent="0.25">
      <c r="A4" s="36"/>
      <c r="F4" s="15"/>
      <c r="G4" s="15"/>
    </row>
    <row r="5" spans="1:16" x14ac:dyDescent="0.2">
      <c r="A5" s="37"/>
      <c r="F5" s="15"/>
      <c r="G5" s="15"/>
    </row>
    <row r="6" spans="1:16" ht="6" customHeight="1" thickBot="1" x14ac:dyDescent="0.25">
      <c r="F6" s="15"/>
      <c r="G6" s="15"/>
    </row>
    <row r="7" spans="1:16" ht="24.75" customHeight="1" thickBot="1" x14ac:dyDescent="0.3">
      <c r="A7" s="38" t="s">
        <v>61</v>
      </c>
      <c r="B7" s="16"/>
      <c r="C7" s="184" t="s">
        <v>102</v>
      </c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6"/>
    </row>
    <row r="8" spans="1:16" ht="23.25" customHeight="1" thickBot="1" x14ac:dyDescent="0.25">
      <c r="A8" s="37" t="s">
        <v>60</v>
      </c>
      <c r="F8" s="15"/>
      <c r="G8" s="15"/>
    </row>
    <row r="9" spans="1:16" ht="13.5" thickBot="1" x14ac:dyDescent="0.25">
      <c r="A9" s="49"/>
      <c r="B9" s="50"/>
      <c r="C9" s="93" t="s">
        <v>3</v>
      </c>
      <c r="D9" s="143" t="s">
        <v>59</v>
      </c>
      <c r="E9" s="144" t="s">
        <v>58</v>
      </c>
      <c r="F9" s="173" t="s">
        <v>57</v>
      </c>
      <c r="G9" s="174"/>
      <c r="H9" s="174"/>
      <c r="I9" s="175"/>
      <c r="J9" s="14" t="s">
        <v>70</v>
      </c>
      <c r="K9" s="13" t="s">
        <v>56</v>
      </c>
      <c r="M9" s="50" t="s">
        <v>54</v>
      </c>
      <c r="N9" s="50" t="s">
        <v>55</v>
      </c>
      <c r="O9" s="50" t="s">
        <v>54</v>
      </c>
    </row>
    <row r="10" spans="1:16" ht="13.5" thickBot="1" x14ac:dyDescent="0.25">
      <c r="A10" s="39" t="s">
        <v>53</v>
      </c>
      <c r="B10" s="51" t="s">
        <v>52</v>
      </c>
      <c r="C10" s="94" t="s">
        <v>69</v>
      </c>
      <c r="D10" s="145">
        <v>2025</v>
      </c>
      <c r="E10" s="146">
        <v>2025</v>
      </c>
      <c r="F10" s="12" t="s">
        <v>51</v>
      </c>
      <c r="G10" s="52" t="s">
        <v>50</v>
      </c>
      <c r="H10" s="52" t="s">
        <v>49</v>
      </c>
      <c r="I10" s="53" t="s">
        <v>48</v>
      </c>
      <c r="J10" s="11" t="s">
        <v>8</v>
      </c>
      <c r="K10" s="10" t="s">
        <v>47</v>
      </c>
      <c r="M10" s="54" t="s">
        <v>65</v>
      </c>
      <c r="N10" s="51" t="s">
        <v>66</v>
      </c>
      <c r="O10" s="51" t="s">
        <v>46</v>
      </c>
    </row>
    <row r="11" spans="1:16" x14ac:dyDescent="0.2">
      <c r="A11" s="40" t="s">
        <v>45</v>
      </c>
      <c r="B11" s="55"/>
      <c r="C11" s="22">
        <v>23.116099999999999</v>
      </c>
      <c r="D11" s="141">
        <v>23</v>
      </c>
      <c r="E11" s="141">
        <v>23</v>
      </c>
      <c r="F11" s="9">
        <v>24</v>
      </c>
      <c r="G11" s="95"/>
      <c r="H11" s="96"/>
      <c r="I11" s="97"/>
      <c r="J11" s="153" t="s">
        <v>4</v>
      </c>
      <c r="K11" s="157" t="s">
        <v>4</v>
      </c>
      <c r="L11" s="170"/>
      <c r="M11" s="113"/>
      <c r="N11" s="114"/>
      <c r="O11" s="114"/>
    </row>
    <row r="12" spans="1:16" ht="13.5" thickBot="1" x14ac:dyDescent="0.25">
      <c r="A12" s="41" t="s">
        <v>44</v>
      </c>
      <c r="B12" s="58"/>
      <c r="C12" s="26">
        <v>21.3584</v>
      </c>
      <c r="D12" s="142">
        <v>18.861000000000001</v>
      </c>
      <c r="E12" s="142">
        <v>18.86</v>
      </c>
      <c r="F12" s="27">
        <v>22.106999999999999</v>
      </c>
      <c r="G12" s="98"/>
      <c r="H12" s="99"/>
      <c r="I12" s="98"/>
      <c r="J12" s="154"/>
      <c r="K12" s="77" t="s">
        <v>4</v>
      </c>
      <c r="L12" s="170"/>
      <c r="M12" s="115"/>
      <c r="N12" s="116"/>
      <c r="O12" s="116"/>
    </row>
    <row r="13" spans="1:16" x14ac:dyDescent="0.2">
      <c r="A13" s="42" t="s">
        <v>63</v>
      </c>
      <c r="B13" s="59"/>
      <c r="C13" s="276">
        <v>4009</v>
      </c>
      <c r="D13" s="147" t="s">
        <v>4</v>
      </c>
      <c r="E13" s="147" t="s">
        <v>4</v>
      </c>
      <c r="F13" s="30">
        <v>4031</v>
      </c>
      <c r="G13" s="100"/>
      <c r="H13" s="101"/>
      <c r="I13" s="100"/>
      <c r="J13" s="150" t="s">
        <v>4</v>
      </c>
      <c r="K13" s="6" t="s">
        <v>4</v>
      </c>
      <c r="L13" s="170"/>
      <c r="M13" s="113"/>
      <c r="N13" s="117"/>
      <c r="O13" s="117"/>
    </row>
    <row r="14" spans="1:16" x14ac:dyDescent="0.2">
      <c r="A14" s="43" t="s">
        <v>64</v>
      </c>
      <c r="B14" s="59"/>
      <c r="C14" s="276">
        <v>3827</v>
      </c>
      <c r="D14" s="148" t="s">
        <v>4</v>
      </c>
      <c r="E14" s="148" t="s">
        <v>4</v>
      </c>
      <c r="F14" s="31">
        <v>3857</v>
      </c>
      <c r="G14" s="100"/>
      <c r="H14" s="101"/>
      <c r="I14" s="100"/>
      <c r="J14" s="150" t="s">
        <v>4</v>
      </c>
      <c r="K14" s="6" t="s">
        <v>4</v>
      </c>
      <c r="L14" s="170"/>
      <c r="M14" s="118"/>
      <c r="N14" s="117"/>
      <c r="O14" s="117"/>
    </row>
    <row r="15" spans="1:16" x14ac:dyDescent="0.2">
      <c r="A15" s="43" t="s">
        <v>43</v>
      </c>
      <c r="B15" s="59" t="s">
        <v>42</v>
      </c>
      <c r="C15" s="276">
        <v>23</v>
      </c>
      <c r="D15" s="148" t="s">
        <v>4</v>
      </c>
      <c r="E15" s="148" t="s">
        <v>4</v>
      </c>
      <c r="F15" s="31">
        <v>20</v>
      </c>
      <c r="G15" s="100"/>
      <c r="H15" s="101"/>
      <c r="I15" s="100"/>
      <c r="J15" s="150" t="s">
        <v>4</v>
      </c>
      <c r="K15" s="6" t="s">
        <v>4</v>
      </c>
      <c r="L15" s="170"/>
      <c r="M15" s="118"/>
      <c r="N15" s="117"/>
      <c r="O15" s="117"/>
    </row>
    <row r="16" spans="1:16" x14ac:dyDescent="0.2">
      <c r="A16" s="43" t="s">
        <v>41</v>
      </c>
      <c r="B16" s="59" t="s">
        <v>4</v>
      </c>
      <c r="C16" s="276">
        <v>870</v>
      </c>
      <c r="D16" s="148" t="s">
        <v>4</v>
      </c>
      <c r="E16" s="148" t="s">
        <v>4</v>
      </c>
      <c r="F16" s="31">
        <v>1553</v>
      </c>
      <c r="G16" s="100"/>
      <c r="H16" s="101"/>
      <c r="I16" s="100"/>
      <c r="J16" s="150" t="s">
        <v>4</v>
      </c>
      <c r="K16" s="6" t="s">
        <v>4</v>
      </c>
      <c r="L16" s="170"/>
      <c r="M16" s="118"/>
      <c r="N16" s="117"/>
      <c r="O16" s="117"/>
    </row>
    <row r="17" spans="1:15" ht="13.5" thickBot="1" x14ac:dyDescent="0.25">
      <c r="A17" s="40" t="s">
        <v>40</v>
      </c>
      <c r="B17" s="60" t="s">
        <v>39</v>
      </c>
      <c r="C17" s="4">
        <v>2413</v>
      </c>
      <c r="D17" s="149" t="s">
        <v>4</v>
      </c>
      <c r="E17" s="149" t="s">
        <v>4</v>
      </c>
      <c r="F17" s="32">
        <v>4235</v>
      </c>
      <c r="G17" s="95"/>
      <c r="H17" s="102"/>
      <c r="I17" s="103"/>
      <c r="J17" s="155" t="s">
        <v>4</v>
      </c>
      <c r="K17" s="7" t="s">
        <v>4</v>
      </c>
      <c r="L17" s="170"/>
      <c r="M17" s="119"/>
      <c r="N17" s="120"/>
      <c r="O17" s="120"/>
    </row>
    <row r="18" spans="1:15" ht="13.5" thickBot="1" x14ac:dyDescent="0.25">
      <c r="A18" s="44" t="s">
        <v>38</v>
      </c>
      <c r="B18" s="29"/>
      <c r="C18" s="61">
        <f>C13-C14+C15+C16+C17</f>
        <v>3488</v>
      </c>
      <c r="D18" s="61" t="s">
        <v>4</v>
      </c>
      <c r="E18" s="61" t="s">
        <v>4</v>
      </c>
      <c r="F18" s="23">
        <f>F13-F14+F15+F16+F17</f>
        <v>5982</v>
      </c>
      <c r="G18" s="24"/>
      <c r="H18" s="62"/>
      <c r="I18" s="63"/>
      <c r="J18" s="79" t="s">
        <v>4</v>
      </c>
      <c r="K18" s="8" t="s">
        <v>4</v>
      </c>
      <c r="L18" s="170"/>
      <c r="M18" s="64"/>
      <c r="N18" s="25"/>
      <c r="O18" s="25"/>
    </row>
    <row r="19" spans="1:15" x14ac:dyDescent="0.2">
      <c r="A19" s="40" t="s">
        <v>67</v>
      </c>
      <c r="B19" s="65" t="s">
        <v>68</v>
      </c>
      <c r="C19" s="28">
        <v>182</v>
      </c>
      <c r="D19" s="147" t="s">
        <v>4</v>
      </c>
      <c r="E19" s="147" t="s">
        <v>4</v>
      </c>
      <c r="F19" s="32">
        <v>173</v>
      </c>
      <c r="G19" s="95"/>
      <c r="H19" s="104"/>
      <c r="I19" s="105"/>
      <c r="J19" s="155" t="s">
        <v>4</v>
      </c>
      <c r="K19" s="7" t="s">
        <v>4</v>
      </c>
      <c r="L19" s="170"/>
      <c r="M19" s="121"/>
      <c r="N19" s="120"/>
      <c r="O19" s="120"/>
    </row>
    <row r="20" spans="1:15" x14ac:dyDescent="0.2">
      <c r="A20" s="43" t="s">
        <v>37</v>
      </c>
      <c r="B20" s="59" t="s">
        <v>36</v>
      </c>
      <c r="C20" s="277">
        <v>1291</v>
      </c>
      <c r="D20" s="148" t="s">
        <v>4</v>
      </c>
      <c r="E20" s="148" t="s">
        <v>4</v>
      </c>
      <c r="F20" s="31">
        <v>1309</v>
      </c>
      <c r="G20" s="100"/>
      <c r="H20" s="101"/>
      <c r="I20" s="100"/>
      <c r="J20" s="150" t="s">
        <v>4</v>
      </c>
      <c r="K20" s="6" t="s">
        <v>4</v>
      </c>
      <c r="L20" s="170"/>
      <c r="M20" s="118"/>
      <c r="N20" s="117"/>
      <c r="O20" s="117"/>
    </row>
    <row r="21" spans="1:15" x14ac:dyDescent="0.2">
      <c r="A21" s="43" t="s">
        <v>35</v>
      </c>
      <c r="B21" s="59" t="s">
        <v>4</v>
      </c>
      <c r="C21" s="277">
        <v>0</v>
      </c>
      <c r="D21" s="148" t="s">
        <v>4</v>
      </c>
      <c r="E21" s="148" t="s">
        <v>4</v>
      </c>
      <c r="F21" s="31">
        <v>0</v>
      </c>
      <c r="G21" s="100"/>
      <c r="H21" s="101"/>
      <c r="I21" s="100"/>
      <c r="J21" s="150" t="s">
        <v>4</v>
      </c>
      <c r="K21" s="6" t="s">
        <v>4</v>
      </c>
      <c r="L21" s="170"/>
      <c r="M21" s="118"/>
      <c r="N21" s="117"/>
      <c r="O21" s="117"/>
    </row>
    <row r="22" spans="1:15" x14ac:dyDescent="0.2">
      <c r="A22" s="43" t="s">
        <v>34</v>
      </c>
      <c r="B22" s="59" t="s">
        <v>4</v>
      </c>
      <c r="C22" s="277">
        <v>1723</v>
      </c>
      <c r="D22" s="148" t="s">
        <v>4</v>
      </c>
      <c r="E22" s="148" t="s">
        <v>4</v>
      </c>
      <c r="F22" s="31">
        <v>4318</v>
      </c>
      <c r="G22" s="100"/>
      <c r="H22" s="101"/>
      <c r="I22" s="100"/>
      <c r="J22" s="150" t="s">
        <v>4</v>
      </c>
      <c r="K22" s="6" t="s">
        <v>4</v>
      </c>
      <c r="L22" s="170"/>
      <c r="M22" s="118"/>
      <c r="N22" s="117"/>
      <c r="O22" s="117"/>
    </row>
    <row r="23" spans="1:15" ht="13.5" thickBot="1" x14ac:dyDescent="0.25">
      <c r="A23" s="41" t="s">
        <v>33</v>
      </c>
      <c r="B23" s="66" t="s">
        <v>4</v>
      </c>
      <c r="C23" s="277">
        <v>0</v>
      </c>
      <c r="D23" s="149" t="s">
        <v>4</v>
      </c>
      <c r="E23" s="149" t="s">
        <v>4</v>
      </c>
      <c r="F23" s="33">
        <v>0</v>
      </c>
      <c r="G23" s="103"/>
      <c r="H23" s="102"/>
      <c r="I23" s="103"/>
      <c r="J23" s="156" t="s">
        <v>4</v>
      </c>
      <c r="K23" s="5" t="s">
        <v>4</v>
      </c>
      <c r="L23" s="170"/>
      <c r="M23" s="115"/>
      <c r="N23" s="122"/>
      <c r="O23" s="122"/>
    </row>
    <row r="24" spans="1:15" x14ac:dyDescent="0.2">
      <c r="A24" s="45" t="s">
        <v>32</v>
      </c>
      <c r="B24" s="67" t="s">
        <v>4</v>
      </c>
      <c r="C24" s="278">
        <v>13392</v>
      </c>
      <c r="D24" s="135">
        <v>13289</v>
      </c>
      <c r="E24" s="135">
        <v>13815</v>
      </c>
      <c r="F24" s="68">
        <v>3211</v>
      </c>
      <c r="G24" s="106"/>
      <c r="H24" s="107"/>
      <c r="I24" s="106"/>
      <c r="J24" s="90">
        <f t="shared" ref="J24:J47" si="0">SUM(F24:I24)</f>
        <v>3211</v>
      </c>
      <c r="K24" s="158">
        <f>IF(E24=0,"x",(J24/E24*100))</f>
        <v>23.242851972493668</v>
      </c>
      <c r="L24" s="170"/>
      <c r="M24" s="113"/>
      <c r="N24" s="123"/>
      <c r="O24" s="124"/>
    </row>
    <row r="25" spans="1:15" x14ac:dyDescent="0.2">
      <c r="A25" s="43" t="s">
        <v>31</v>
      </c>
      <c r="B25" s="69" t="s">
        <v>4</v>
      </c>
      <c r="C25" s="276"/>
      <c r="D25" s="136"/>
      <c r="E25" s="136">
        <v>0</v>
      </c>
      <c r="F25" s="70">
        <v>0</v>
      </c>
      <c r="G25" s="100"/>
      <c r="H25" s="101"/>
      <c r="I25" s="100"/>
      <c r="J25" s="150">
        <f t="shared" si="0"/>
        <v>0</v>
      </c>
      <c r="K25" s="159" t="str">
        <f>IF(E25=0,"x",(J25/E25)*100)</f>
        <v>x</v>
      </c>
      <c r="L25" s="170"/>
      <c r="M25" s="118"/>
      <c r="N25" s="125"/>
      <c r="O25" s="126"/>
    </row>
    <row r="26" spans="1:15" ht="13.5" thickBot="1" x14ac:dyDescent="0.25">
      <c r="A26" s="41" t="s">
        <v>30</v>
      </c>
      <c r="B26" s="71">
        <v>672</v>
      </c>
      <c r="C26" s="279">
        <v>2316</v>
      </c>
      <c r="D26" s="137">
        <v>2185</v>
      </c>
      <c r="E26" s="137">
        <v>2185</v>
      </c>
      <c r="F26" s="72">
        <v>547</v>
      </c>
      <c r="G26" s="108"/>
      <c r="H26" s="109"/>
      <c r="I26" s="110"/>
      <c r="J26" s="151">
        <f t="shared" si="0"/>
        <v>547</v>
      </c>
      <c r="K26" s="160">
        <f t="shared" ref="K26" si="1">IF(E26=0,"x",(J26/E26*100))</f>
        <v>25.034324942791763</v>
      </c>
      <c r="L26" s="170"/>
      <c r="M26" s="119"/>
      <c r="N26" s="127"/>
      <c r="O26" s="128"/>
    </row>
    <row r="27" spans="1:15" x14ac:dyDescent="0.2">
      <c r="A27" s="42" t="s">
        <v>6</v>
      </c>
      <c r="B27" s="67">
        <v>501</v>
      </c>
      <c r="C27" s="276">
        <v>307</v>
      </c>
      <c r="D27" s="138">
        <v>230</v>
      </c>
      <c r="E27" s="138">
        <v>300</v>
      </c>
      <c r="F27" s="73">
        <v>71</v>
      </c>
      <c r="G27" s="105"/>
      <c r="H27" s="104"/>
      <c r="I27" s="105"/>
      <c r="J27" s="90">
        <f t="shared" si="0"/>
        <v>71</v>
      </c>
      <c r="K27" s="163">
        <f t="shared" ref="K27:K47" si="2">IF(E27=0,"x",(J27/E27)*100)</f>
        <v>23.666666666666668</v>
      </c>
      <c r="L27" s="170"/>
      <c r="M27" s="121"/>
      <c r="N27" s="129"/>
      <c r="O27" s="130"/>
    </row>
    <row r="28" spans="1:15" x14ac:dyDescent="0.2">
      <c r="A28" s="43" t="s">
        <v>29</v>
      </c>
      <c r="B28" s="69">
        <v>502</v>
      </c>
      <c r="C28" s="276">
        <v>660</v>
      </c>
      <c r="D28" s="139">
        <v>1058</v>
      </c>
      <c r="E28" s="139">
        <v>800</v>
      </c>
      <c r="F28" s="74">
        <v>320</v>
      </c>
      <c r="G28" s="100"/>
      <c r="H28" s="101"/>
      <c r="I28" s="100"/>
      <c r="J28" s="150">
        <f t="shared" si="0"/>
        <v>320</v>
      </c>
      <c r="K28" s="159">
        <f t="shared" si="2"/>
        <v>40</v>
      </c>
      <c r="L28" s="170"/>
      <c r="M28" s="118"/>
      <c r="N28" s="125"/>
      <c r="O28" s="126"/>
    </row>
    <row r="29" spans="1:15" x14ac:dyDescent="0.2">
      <c r="A29" s="43" t="s">
        <v>5</v>
      </c>
      <c r="B29" s="69">
        <v>504</v>
      </c>
      <c r="C29" s="276">
        <v>0</v>
      </c>
      <c r="D29" s="139">
        <v>0</v>
      </c>
      <c r="E29" s="139">
        <v>0</v>
      </c>
      <c r="F29" s="74">
        <v>0</v>
      </c>
      <c r="G29" s="100"/>
      <c r="H29" s="101"/>
      <c r="I29" s="100"/>
      <c r="J29" s="150">
        <f t="shared" si="0"/>
        <v>0</v>
      </c>
      <c r="K29" s="159" t="str">
        <f t="shared" si="2"/>
        <v>x</v>
      </c>
      <c r="L29" s="170"/>
      <c r="M29" s="118"/>
      <c r="N29" s="125"/>
      <c r="O29" s="126"/>
    </row>
    <row r="30" spans="1:15" x14ac:dyDescent="0.2">
      <c r="A30" s="43" t="s">
        <v>0</v>
      </c>
      <c r="B30" s="69">
        <v>511</v>
      </c>
      <c r="C30" s="276">
        <v>37</v>
      </c>
      <c r="D30" s="139">
        <v>110</v>
      </c>
      <c r="E30" s="139">
        <v>110</v>
      </c>
      <c r="F30" s="74">
        <v>95</v>
      </c>
      <c r="G30" s="100"/>
      <c r="H30" s="101"/>
      <c r="I30" s="100"/>
      <c r="J30" s="150">
        <f t="shared" si="0"/>
        <v>95</v>
      </c>
      <c r="K30" s="159">
        <f t="shared" si="2"/>
        <v>86.36363636363636</v>
      </c>
      <c r="L30" s="170"/>
      <c r="M30" s="118"/>
      <c r="N30" s="125"/>
      <c r="O30" s="126"/>
    </row>
    <row r="31" spans="1:15" x14ac:dyDescent="0.2">
      <c r="A31" s="43" t="s">
        <v>1</v>
      </c>
      <c r="B31" s="69">
        <v>518</v>
      </c>
      <c r="C31" s="276">
        <v>493</v>
      </c>
      <c r="D31" s="139">
        <v>500</v>
      </c>
      <c r="E31" s="139">
        <v>500</v>
      </c>
      <c r="F31" s="74">
        <v>161</v>
      </c>
      <c r="G31" s="100"/>
      <c r="H31" s="101"/>
      <c r="I31" s="100"/>
      <c r="J31" s="150">
        <f t="shared" si="0"/>
        <v>161</v>
      </c>
      <c r="K31" s="159">
        <f t="shared" si="2"/>
        <v>32.200000000000003</v>
      </c>
      <c r="L31" s="170"/>
      <c r="M31" s="118"/>
      <c r="N31" s="125"/>
      <c r="O31" s="126"/>
    </row>
    <row r="32" spans="1:15" x14ac:dyDescent="0.2">
      <c r="A32" s="43" t="s">
        <v>28</v>
      </c>
      <c r="B32" s="69">
        <v>521</v>
      </c>
      <c r="C32" s="276">
        <v>8840</v>
      </c>
      <c r="D32" s="139">
        <v>8500</v>
      </c>
      <c r="E32" s="139">
        <v>9081</v>
      </c>
      <c r="F32" s="74">
        <v>2065</v>
      </c>
      <c r="G32" s="100"/>
      <c r="H32" s="101"/>
      <c r="I32" s="100"/>
      <c r="J32" s="150">
        <f t="shared" si="0"/>
        <v>2065</v>
      </c>
      <c r="K32" s="159">
        <f t="shared" si="2"/>
        <v>22.739786367140184</v>
      </c>
      <c r="L32" s="170"/>
      <c r="M32" s="118"/>
      <c r="N32" s="125"/>
      <c r="O32" s="126"/>
    </row>
    <row r="33" spans="1:15" x14ac:dyDescent="0.2">
      <c r="A33" s="43" t="s">
        <v>27</v>
      </c>
      <c r="B33" s="69" t="s">
        <v>26</v>
      </c>
      <c r="C33" s="276">
        <v>3120</v>
      </c>
      <c r="D33" s="139">
        <v>3126</v>
      </c>
      <c r="E33" s="139">
        <v>3160</v>
      </c>
      <c r="F33" s="74">
        <v>725</v>
      </c>
      <c r="G33" s="100"/>
      <c r="H33" s="101"/>
      <c r="I33" s="100"/>
      <c r="J33" s="150">
        <f t="shared" si="0"/>
        <v>725</v>
      </c>
      <c r="K33" s="159">
        <f t="shared" si="2"/>
        <v>22.943037974683545</v>
      </c>
      <c r="L33" s="170"/>
      <c r="M33" s="118"/>
      <c r="N33" s="125"/>
      <c r="O33" s="126"/>
    </row>
    <row r="34" spans="1:15" x14ac:dyDescent="0.2">
      <c r="A34" s="43" t="s">
        <v>25</v>
      </c>
      <c r="B34" s="69">
        <v>557</v>
      </c>
      <c r="C34" s="276">
        <v>0</v>
      </c>
      <c r="D34" s="139">
        <v>0</v>
      </c>
      <c r="E34" s="139">
        <v>0</v>
      </c>
      <c r="F34" s="74">
        <v>0</v>
      </c>
      <c r="G34" s="100"/>
      <c r="H34" s="101"/>
      <c r="I34" s="100"/>
      <c r="J34" s="150">
        <f t="shared" si="0"/>
        <v>0</v>
      </c>
      <c r="K34" s="159" t="str">
        <f t="shared" si="2"/>
        <v>x</v>
      </c>
      <c r="L34" s="170"/>
      <c r="M34" s="118"/>
      <c r="N34" s="125"/>
      <c r="O34" s="126"/>
    </row>
    <row r="35" spans="1:15" x14ac:dyDescent="0.2">
      <c r="A35" s="43" t="s">
        <v>2</v>
      </c>
      <c r="B35" s="69">
        <v>551</v>
      </c>
      <c r="C35" s="276">
        <v>25</v>
      </c>
      <c r="D35" s="139">
        <v>34</v>
      </c>
      <c r="E35" s="139">
        <v>34</v>
      </c>
      <c r="F35" s="74">
        <v>9</v>
      </c>
      <c r="G35" s="100"/>
      <c r="H35" s="101"/>
      <c r="I35" s="100"/>
      <c r="J35" s="150">
        <f t="shared" si="0"/>
        <v>9</v>
      </c>
      <c r="K35" s="159">
        <f t="shared" si="2"/>
        <v>26.47058823529412</v>
      </c>
      <c r="L35" s="170"/>
      <c r="M35" s="118"/>
      <c r="N35" s="125"/>
      <c r="O35" s="126"/>
    </row>
    <row r="36" spans="1:15" ht="13.5" thickBot="1" x14ac:dyDescent="0.25">
      <c r="A36" s="40" t="s">
        <v>24</v>
      </c>
      <c r="B36" s="75" t="s">
        <v>23</v>
      </c>
      <c r="C36" s="280">
        <v>95</v>
      </c>
      <c r="D36" s="140">
        <v>206</v>
      </c>
      <c r="E36" s="140">
        <v>305</v>
      </c>
      <c r="F36" s="76">
        <v>21</v>
      </c>
      <c r="G36" s="95"/>
      <c r="H36" s="102"/>
      <c r="I36" s="100"/>
      <c r="J36" s="151">
        <f t="shared" si="0"/>
        <v>21</v>
      </c>
      <c r="K36" s="160">
        <f t="shared" si="2"/>
        <v>6.8852459016393448</v>
      </c>
      <c r="L36" s="170"/>
      <c r="M36" s="115"/>
      <c r="N36" s="131"/>
      <c r="O36" s="132"/>
    </row>
    <row r="37" spans="1:15" ht="13.5" thickBot="1" x14ac:dyDescent="0.25">
      <c r="A37" s="44" t="s">
        <v>22</v>
      </c>
      <c r="B37" s="78"/>
      <c r="C37" s="79">
        <f t="shared" ref="C37:I37" si="3">SUM(C27:C36)</f>
        <v>13577</v>
      </c>
      <c r="D37" s="79">
        <f t="shared" si="3"/>
        <v>13764</v>
      </c>
      <c r="E37" s="79">
        <f t="shared" si="3"/>
        <v>14290</v>
      </c>
      <c r="F37" s="8">
        <f t="shared" si="3"/>
        <v>3467</v>
      </c>
      <c r="G37" s="111">
        <f t="shared" si="3"/>
        <v>0</v>
      </c>
      <c r="H37" s="23">
        <f t="shared" si="3"/>
        <v>0</v>
      </c>
      <c r="I37" s="111">
        <f t="shared" si="3"/>
        <v>0</v>
      </c>
      <c r="J37" s="79">
        <f t="shared" si="0"/>
        <v>3467</v>
      </c>
      <c r="K37" s="161">
        <f t="shared" si="2"/>
        <v>24.261721483554933</v>
      </c>
      <c r="L37" s="170"/>
      <c r="M37" s="133">
        <f>SUM(M27:M36)</f>
        <v>0</v>
      </c>
      <c r="N37" s="134">
        <f>SUM(N27:N36)</f>
        <v>0</v>
      </c>
      <c r="O37" s="133">
        <f>SUM(O27:O36)</f>
        <v>0</v>
      </c>
    </row>
    <row r="38" spans="1:15" x14ac:dyDescent="0.2">
      <c r="A38" s="42" t="s">
        <v>21</v>
      </c>
      <c r="B38" s="67">
        <v>601</v>
      </c>
      <c r="C38" s="281">
        <v>0</v>
      </c>
      <c r="D38" s="138">
        <v>0</v>
      </c>
      <c r="E38" s="138">
        <v>0</v>
      </c>
      <c r="F38" s="83">
        <v>0</v>
      </c>
      <c r="G38" s="105"/>
      <c r="H38" s="104"/>
      <c r="I38" s="100"/>
      <c r="J38" s="90">
        <f t="shared" si="0"/>
        <v>0</v>
      </c>
      <c r="K38" s="158" t="str">
        <f t="shared" si="2"/>
        <v>x</v>
      </c>
      <c r="L38" s="170"/>
      <c r="M38" s="121"/>
      <c r="N38" s="129"/>
      <c r="O38" s="130"/>
    </row>
    <row r="39" spans="1:15" x14ac:dyDescent="0.2">
      <c r="A39" s="43" t="s">
        <v>20</v>
      </c>
      <c r="B39" s="69">
        <v>602</v>
      </c>
      <c r="C39" s="276">
        <v>421</v>
      </c>
      <c r="D39" s="139">
        <v>400</v>
      </c>
      <c r="E39" s="139">
        <v>400</v>
      </c>
      <c r="F39" s="74">
        <v>123</v>
      </c>
      <c r="G39" s="100"/>
      <c r="H39" s="101"/>
      <c r="I39" s="100"/>
      <c r="J39" s="150">
        <f t="shared" si="0"/>
        <v>123</v>
      </c>
      <c r="K39" s="159">
        <f t="shared" si="2"/>
        <v>30.75</v>
      </c>
      <c r="L39" s="170"/>
      <c r="M39" s="118"/>
      <c r="N39" s="125"/>
      <c r="O39" s="126"/>
    </row>
    <row r="40" spans="1:15" x14ac:dyDescent="0.2">
      <c r="A40" s="43" t="s">
        <v>19</v>
      </c>
      <c r="B40" s="69">
        <v>604</v>
      </c>
      <c r="C40" s="276">
        <v>0</v>
      </c>
      <c r="D40" s="139">
        <v>0</v>
      </c>
      <c r="E40" s="139">
        <v>0</v>
      </c>
      <c r="F40" s="74">
        <v>0</v>
      </c>
      <c r="G40" s="100"/>
      <c r="H40" s="101"/>
      <c r="I40" s="100"/>
      <c r="J40" s="150">
        <f t="shared" si="0"/>
        <v>0</v>
      </c>
      <c r="K40" s="159" t="str">
        <f t="shared" si="2"/>
        <v>x</v>
      </c>
      <c r="L40" s="170"/>
      <c r="M40" s="118"/>
      <c r="N40" s="125"/>
      <c r="O40" s="126"/>
    </row>
    <row r="41" spans="1:15" x14ac:dyDescent="0.2">
      <c r="A41" s="43" t="s">
        <v>18</v>
      </c>
      <c r="B41" s="69" t="s">
        <v>17</v>
      </c>
      <c r="C41" s="276">
        <v>13392</v>
      </c>
      <c r="D41" s="139">
        <v>13289</v>
      </c>
      <c r="E41" s="139">
        <v>13815</v>
      </c>
      <c r="F41" s="74">
        <v>3212</v>
      </c>
      <c r="G41" s="100"/>
      <c r="H41" s="101"/>
      <c r="I41" s="100"/>
      <c r="J41" s="150">
        <f t="shared" si="0"/>
        <v>3212</v>
      </c>
      <c r="K41" s="159">
        <f t="shared" si="2"/>
        <v>23.250090481360839</v>
      </c>
      <c r="L41" s="170"/>
      <c r="M41" s="118"/>
      <c r="N41" s="125"/>
      <c r="O41" s="126"/>
    </row>
    <row r="42" spans="1:15" ht="13.5" thickBot="1" x14ac:dyDescent="0.25">
      <c r="A42" s="40" t="s">
        <v>7</v>
      </c>
      <c r="B42" s="75" t="s">
        <v>16</v>
      </c>
      <c r="C42" s="4">
        <v>56</v>
      </c>
      <c r="D42" s="140">
        <v>75</v>
      </c>
      <c r="E42" s="140">
        <v>75</v>
      </c>
      <c r="F42" s="76">
        <v>22</v>
      </c>
      <c r="G42" s="95"/>
      <c r="H42" s="102"/>
      <c r="I42" s="100"/>
      <c r="J42" s="151">
        <f t="shared" si="0"/>
        <v>22</v>
      </c>
      <c r="K42" s="160">
        <f t="shared" si="2"/>
        <v>29.333333333333332</v>
      </c>
      <c r="L42" s="170"/>
      <c r="M42" s="115"/>
      <c r="N42" s="131"/>
      <c r="O42" s="132"/>
    </row>
    <row r="43" spans="1:15" ht="13.5" thickBot="1" x14ac:dyDescent="0.25">
      <c r="A43" s="44" t="s">
        <v>15</v>
      </c>
      <c r="B43" s="78" t="s">
        <v>4</v>
      </c>
      <c r="C43" s="79">
        <f t="shared" ref="C43:I43" si="4">SUM(C38:C42)</f>
        <v>13869</v>
      </c>
      <c r="D43" s="79">
        <f t="shared" si="4"/>
        <v>13764</v>
      </c>
      <c r="E43" s="79">
        <f t="shared" si="4"/>
        <v>14290</v>
      </c>
      <c r="F43" s="8">
        <f t="shared" si="4"/>
        <v>3357</v>
      </c>
      <c r="G43" s="111">
        <f t="shared" si="4"/>
        <v>0</v>
      </c>
      <c r="H43" s="23">
        <f t="shared" si="4"/>
        <v>0</v>
      </c>
      <c r="I43" s="112">
        <f t="shared" si="4"/>
        <v>0</v>
      </c>
      <c r="J43" s="79">
        <f t="shared" si="0"/>
        <v>3357</v>
      </c>
      <c r="K43" s="163">
        <f t="shared" si="2"/>
        <v>23.491952414275719</v>
      </c>
      <c r="L43" s="170"/>
      <c r="M43" s="133">
        <f>SUM(M38:M42)</f>
        <v>0</v>
      </c>
      <c r="N43" s="134">
        <f>SUM(N38:N42)</f>
        <v>0</v>
      </c>
      <c r="O43" s="133">
        <f>SUM(O38:O42)</f>
        <v>0</v>
      </c>
    </row>
    <row r="44" spans="1:15" ht="5.25" customHeight="1" thickBot="1" x14ac:dyDescent="0.25">
      <c r="A44" s="40"/>
      <c r="B44" s="84"/>
      <c r="C44" s="4"/>
      <c r="D44" s="85"/>
      <c r="E44" s="85"/>
      <c r="F44" s="86"/>
      <c r="G44" s="28"/>
      <c r="H44" s="56"/>
      <c r="I44" s="28"/>
      <c r="J44" s="152"/>
      <c r="K44" s="162"/>
      <c r="L44" s="170"/>
      <c r="M44" s="87"/>
      <c r="N44" s="88"/>
      <c r="O44" s="88"/>
    </row>
    <row r="45" spans="1:15" ht="13.5" thickBot="1" x14ac:dyDescent="0.25">
      <c r="A45" s="89" t="s">
        <v>14</v>
      </c>
      <c r="B45" s="78" t="s">
        <v>4</v>
      </c>
      <c r="C45" s="8">
        <f t="shared" ref="C45:I45" si="5">C43-C41</f>
        <v>477</v>
      </c>
      <c r="D45" s="79">
        <f t="shared" si="5"/>
        <v>475</v>
      </c>
      <c r="E45" s="79">
        <f t="shared" si="5"/>
        <v>475</v>
      </c>
      <c r="F45" s="8">
        <f t="shared" si="5"/>
        <v>145</v>
      </c>
      <c r="G45" s="80">
        <f t="shared" si="5"/>
        <v>0</v>
      </c>
      <c r="H45" s="8">
        <f t="shared" si="5"/>
        <v>0</v>
      </c>
      <c r="I45" s="80">
        <f t="shared" si="5"/>
        <v>0</v>
      </c>
      <c r="J45" s="90">
        <f t="shared" si="0"/>
        <v>145</v>
      </c>
      <c r="K45" s="158">
        <f t="shared" si="2"/>
        <v>30.526315789473685</v>
      </c>
      <c r="L45" s="170"/>
      <c r="M45" s="82">
        <f>M43-M41</f>
        <v>0</v>
      </c>
      <c r="N45" s="81">
        <f>N43-N41</f>
        <v>0</v>
      </c>
      <c r="O45" s="82">
        <f>O43-O41</f>
        <v>0</v>
      </c>
    </row>
    <row r="46" spans="1:15" ht="13.5" thickBot="1" x14ac:dyDescent="0.25">
      <c r="A46" s="44" t="s">
        <v>13</v>
      </c>
      <c r="B46" s="78" t="s">
        <v>4</v>
      </c>
      <c r="C46" s="8">
        <f t="shared" ref="C46:I46" si="6">C43-C37</f>
        <v>292</v>
      </c>
      <c r="D46" s="79">
        <f t="shared" si="6"/>
        <v>0</v>
      </c>
      <c r="E46" s="79">
        <f t="shared" si="6"/>
        <v>0</v>
      </c>
      <c r="F46" s="8">
        <f t="shared" si="6"/>
        <v>-110</v>
      </c>
      <c r="G46" s="80">
        <f t="shared" si="6"/>
        <v>0</v>
      </c>
      <c r="H46" s="8">
        <f t="shared" si="6"/>
        <v>0</v>
      </c>
      <c r="I46" s="80">
        <f t="shared" si="6"/>
        <v>0</v>
      </c>
      <c r="J46" s="90">
        <f t="shared" si="0"/>
        <v>-110</v>
      </c>
      <c r="K46" s="158" t="str">
        <f t="shared" si="2"/>
        <v>x</v>
      </c>
      <c r="L46" s="170"/>
      <c r="M46" s="82">
        <f>M43-M37</f>
        <v>0</v>
      </c>
      <c r="N46" s="81">
        <f>N43-N37</f>
        <v>0</v>
      </c>
      <c r="O46" s="82">
        <f>O43-O37</f>
        <v>0</v>
      </c>
    </row>
    <row r="47" spans="1:15" ht="13.5" thickBot="1" x14ac:dyDescent="0.25">
      <c r="A47" s="91" t="s">
        <v>12</v>
      </c>
      <c r="B47" s="92" t="s">
        <v>4</v>
      </c>
      <c r="C47" s="8">
        <f t="shared" ref="C47:I47" si="7">C46-C41</f>
        <v>-13100</v>
      </c>
      <c r="D47" s="79">
        <f t="shared" si="7"/>
        <v>-13289</v>
      </c>
      <c r="E47" s="79">
        <f t="shared" si="7"/>
        <v>-13815</v>
      </c>
      <c r="F47" s="8">
        <f t="shared" si="7"/>
        <v>-3322</v>
      </c>
      <c r="G47" s="80">
        <f t="shared" si="7"/>
        <v>0</v>
      </c>
      <c r="H47" s="8">
        <f t="shared" si="7"/>
        <v>0</v>
      </c>
      <c r="I47" s="80">
        <f t="shared" si="7"/>
        <v>0</v>
      </c>
      <c r="J47" s="79">
        <f t="shared" si="0"/>
        <v>-3322</v>
      </c>
      <c r="K47" s="158">
        <f t="shared" si="2"/>
        <v>24.04632645674991</v>
      </c>
      <c r="L47" s="170"/>
      <c r="M47" s="82">
        <f>M46-M41</f>
        <v>0</v>
      </c>
      <c r="N47" s="81">
        <f>N46-N41</f>
        <v>0</v>
      </c>
      <c r="O47" s="82">
        <f>O46-O41</f>
        <v>0</v>
      </c>
    </row>
    <row r="50" spans="1:10" ht="14.25" x14ac:dyDescent="0.2">
      <c r="A50" s="46" t="s">
        <v>11</v>
      </c>
    </row>
    <row r="51" spans="1:10" ht="14.25" x14ac:dyDescent="0.2">
      <c r="A51" s="47" t="s">
        <v>10</v>
      </c>
    </row>
    <row r="52" spans="1:10" ht="14.25" x14ac:dyDescent="0.2">
      <c r="A52" s="48" t="s">
        <v>9</v>
      </c>
    </row>
    <row r="53" spans="1:10" s="19" customFormat="1" ht="14.25" x14ac:dyDescent="0.2">
      <c r="A53" s="48" t="s">
        <v>62</v>
      </c>
      <c r="B53" s="20"/>
      <c r="E53" s="21"/>
      <c r="F53" s="21"/>
      <c r="G53" s="21"/>
      <c r="H53" s="21"/>
      <c r="I53" s="21"/>
      <c r="J53" s="21"/>
    </row>
    <row r="54" spans="1:10" x14ac:dyDescent="0.2">
      <c r="A54" s="34" t="s">
        <v>103</v>
      </c>
    </row>
    <row r="55" spans="1:10" x14ac:dyDescent="0.2">
      <c r="A55" s="34" t="s">
        <v>104</v>
      </c>
    </row>
    <row r="58" spans="1:10" x14ac:dyDescent="0.2">
      <c r="A58" s="34" t="s">
        <v>105</v>
      </c>
    </row>
    <row r="60" spans="1:10" x14ac:dyDescent="0.2">
      <c r="A60" s="34" t="s">
        <v>106</v>
      </c>
    </row>
  </sheetData>
  <mergeCells count="3">
    <mergeCell ref="A1:O1"/>
    <mergeCell ref="C7:O7"/>
    <mergeCell ref="F9:I9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S1" sqref="S1"/>
    </sheetView>
  </sheetViews>
  <sheetFormatPr defaultColWidth="8.7109375" defaultRowHeight="12.75" x14ac:dyDescent="0.2"/>
  <cols>
    <col min="1" max="1" width="37.7109375" style="34" customWidth="1"/>
    <col min="2" max="2" width="7.28515625" style="3" customWidth="1"/>
    <col min="3" max="4" width="11.5703125" style="1" customWidth="1"/>
    <col min="5" max="5" width="11.5703125" style="2" customWidth="1"/>
    <col min="6" max="6" width="11.42578125" style="2" customWidth="1"/>
    <col min="7" max="7" width="9.85546875" style="2" customWidth="1"/>
    <col min="8" max="8" width="9.140625" style="2" customWidth="1"/>
    <col min="9" max="9" width="9.28515625" style="2" customWidth="1"/>
    <col min="10" max="10" width="9.140625" style="2" customWidth="1"/>
    <col min="11" max="11" width="12" style="1" customWidth="1"/>
    <col min="12" max="12" width="8.7109375" style="1"/>
    <col min="13" max="13" width="11.85546875" style="1" customWidth="1"/>
    <col min="14" max="14" width="12.5703125" style="1" customWidth="1"/>
    <col min="15" max="15" width="11.85546875" style="1" customWidth="1"/>
    <col min="16" max="16" width="12" style="1" customWidth="1"/>
    <col min="17" max="16384" width="8.7109375" style="1"/>
  </cols>
  <sheetData>
    <row r="1" spans="1:16" ht="24" customHeight="1" x14ac:dyDescent="0.35">
      <c r="A1" s="171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"/>
    </row>
    <row r="2" spans="1:16" x14ac:dyDescent="0.2">
      <c r="O2" s="18"/>
    </row>
    <row r="3" spans="1:16" ht="18.75" x14ac:dyDescent="0.3">
      <c r="A3" s="35" t="s">
        <v>71</v>
      </c>
      <c r="F3" s="15"/>
      <c r="G3" s="15"/>
    </row>
    <row r="4" spans="1:16" ht="21.75" customHeight="1" x14ac:dyDescent="0.25">
      <c r="A4" s="36"/>
      <c r="F4" s="15"/>
      <c r="G4" s="15"/>
    </row>
    <row r="5" spans="1:16" x14ac:dyDescent="0.2">
      <c r="A5" s="37"/>
      <c r="F5" s="15"/>
      <c r="G5" s="15"/>
    </row>
    <row r="6" spans="1:16" ht="6" customHeight="1" thickBot="1" x14ac:dyDescent="0.25">
      <c r="F6" s="15"/>
      <c r="G6" s="15"/>
    </row>
    <row r="7" spans="1:16" ht="24.75" customHeight="1" thickBot="1" x14ac:dyDescent="0.3">
      <c r="A7" s="38" t="s">
        <v>61</v>
      </c>
      <c r="B7" s="16"/>
      <c r="C7" s="184" t="s">
        <v>107</v>
      </c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6"/>
    </row>
    <row r="8" spans="1:16" ht="23.25" customHeight="1" thickBot="1" x14ac:dyDescent="0.25">
      <c r="A8" s="37" t="s">
        <v>60</v>
      </c>
      <c r="F8" s="15"/>
      <c r="G8" s="15"/>
    </row>
    <row r="9" spans="1:16" ht="13.5" thickBot="1" x14ac:dyDescent="0.25">
      <c r="A9" s="49"/>
      <c r="B9" s="50"/>
      <c r="C9" s="93" t="s">
        <v>3</v>
      </c>
      <c r="D9" s="143" t="s">
        <v>59</v>
      </c>
      <c r="E9" s="144" t="s">
        <v>58</v>
      </c>
      <c r="F9" s="173" t="s">
        <v>57</v>
      </c>
      <c r="G9" s="174"/>
      <c r="H9" s="174"/>
      <c r="I9" s="175"/>
      <c r="J9" s="14" t="s">
        <v>70</v>
      </c>
      <c r="K9" s="13" t="s">
        <v>56</v>
      </c>
      <c r="M9" s="50" t="s">
        <v>54</v>
      </c>
      <c r="N9" s="50" t="s">
        <v>55</v>
      </c>
      <c r="O9" s="50" t="s">
        <v>54</v>
      </c>
    </row>
    <row r="10" spans="1:16" ht="13.5" thickBot="1" x14ac:dyDescent="0.25">
      <c r="A10" s="39" t="s">
        <v>53</v>
      </c>
      <c r="B10" s="51" t="s">
        <v>52</v>
      </c>
      <c r="C10" s="94" t="s">
        <v>69</v>
      </c>
      <c r="D10" s="145">
        <v>2025</v>
      </c>
      <c r="E10" s="146">
        <v>2025</v>
      </c>
      <c r="F10" s="12" t="s">
        <v>51</v>
      </c>
      <c r="G10" s="52" t="s">
        <v>50</v>
      </c>
      <c r="H10" s="52" t="s">
        <v>49</v>
      </c>
      <c r="I10" s="53" t="s">
        <v>48</v>
      </c>
      <c r="J10" s="11" t="s">
        <v>8</v>
      </c>
      <c r="K10" s="10" t="s">
        <v>47</v>
      </c>
      <c r="M10" s="54" t="s">
        <v>65</v>
      </c>
      <c r="N10" s="51" t="s">
        <v>66</v>
      </c>
      <c r="O10" s="51" t="s">
        <v>46</v>
      </c>
    </row>
    <row r="11" spans="1:16" x14ac:dyDescent="0.2">
      <c r="A11" s="40" t="s">
        <v>45</v>
      </c>
      <c r="B11" s="55"/>
      <c r="C11" s="22">
        <v>18</v>
      </c>
      <c r="D11" s="141">
        <v>18</v>
      </c>
      <c r="E11" s="141">
        <v>18</v>
      </c>
      <c r="F11" s="9">
        <v>18</v>
      </c>
      <c r="G11" s="95"/>
      <c r="H11" s="96"/>
      <c r="I11" s="97"/>
      <c r="J11" s="153" t="s">
        <v>4</v>
      </c>
      <c r="K11" s="157" t="s">
        <v>4</v>
      </c>
      <c r="L11" s="170"/>
      <c r="M11" s="113"/>
      <c r="N11" s="114"/>
      <c r="O11" s="114"/>
    </row>
    <row r="12" spans="1:16" ht="13.5" thickBot="1" x14ac:dyDescent="0.25">
      <c r="A12" s="41" t="s">
        <v>44</v>
      </c>
      <c r="B12" s="58"/>
      <c r="C12" s="26">
        <v>17</v>
      </c>
      <c r="D12" s="142">
        <v>17.247</v>
      </c>
      <c r="E12" s="142">
        <v>17.62</v>
      </c>
      <c r="F12" s="27">
        <v>17.62</v>
      </c>
      <c r="G12" s="98"/>
      <c r="H12" s="99"/>
      <c r="I12" s="98"/>
      <c r="J12" s="154"/>
      <c r="K12" s="77" t="s">
        <v>4</v>
      </c>
      <c r="L12" s="170"/>
      <c r="M12" s="115"/>
      <c r="N12" s="116"/>
      <c r="O12" s="116"/>
    </row>
    <row r="13" spans="1:16" x14ac:dyDescent="0.2">
      <c r="A13" s="42" t="s">
        <v>63</v>
      </c>
      <c r="B13" s="59"/>
      <c r="C13" s="276">
        <v>3913</v>
      </c>
      <c r="D13" s="147" t="s">
        <v>4</v>
      </c>
      <c r="E13" s="147" t="s">
        <v>4</v>
      </c>
      <c r="F13" s="30">
        <v>3957</v>
      </c>
      <c r="G13" s="100"/>
      <c r="H13" s="101"/>
      <c r="I13" s="100"/>
      <c r="J13" s="150" t="s">
        <v>4</v>
      </c>
      <c r="K13" s="6" t="s">
        <v>4</v>
      </c>
      <c r="L13" s="170"/>
      <c r="M13" s="113"/>
      <c r="N13" s="117"/>
      <c r="O13" s="117"/>
    </row>
    <row r="14" spans="1:16" x14ac:dyDescent="0.2">
      <c r="A14" s="43" t="s">
        <v>64</v>
      </c>
      <c r="B14" s="59"/>
      <c r="C14" s="276">
        <v>3731</v>
      </c>
      <c r="D14" s="148" t="s">
        <v>4</v>
      </c>
      <c r="E14" s="148" t="s">
        <v>4</v>
      </c>
      <c r="F14" s="31">
        <v>3785</v>
      </c>
      <c r="G14" s="100"/>
      <c r="H14" s="101"/>
      <c r="I14" s="100"/>
      <c r="J14" s="150" t="s">
        <v>4</v>
      </c>
      <c r="K14" s="6" t="s">
        <v>4</v>
      </c>
      <c r="L14" s="170"/>
      <c r="M14" s="118"/>
      <c r="N14" s="117"/>
      <c r="O14" s="117"/>
    </row>
    <row r="15" spans="1:16" x14ac:dyDescent="0.2">
      <c r="A15" s="43" t="s">
        <v>43</v>
      </c>
      <c r="B15" s="59" t="s">
        <v>42</v>
      </c>
      <c r="C15" s="276">
        <v>39</v>
      </c>
      <c r="D15" s="148" t="s">
        <v>4</v>
      </c>
      <c r="E15" s="148"/>
      <c r="F15" s="31"/>
      <c r="G15" s="100"/>
      <c r="H15" s="101"/>
      <c r="I15" s="100"/>
      <c r="J15" s="150" t="s">
        <v>4</v>
      </c>
      <c r="K15" s="6" t="s">
        <v>4</v>
      </c>
      <c r="L15" s="170"/>
      <c r="M15" s="118"/>
      <c r="N15" s="117"/>
      <c r="O15" s="117"/>
    </row>
    <row r="16" spans="1:16" x14ac:dyDescent="0.2">
      <c r="A16" s="43" t="s">
        <v>41</v>
      </c>
      <c r="B16" s="59" t="s">
        <v>4</v>
      </c>
      <c r="C16" s="276">
        <v>1037</v>
      </c>
      <c r="D16" s="148" t="s">
        <v>4</v>
      </c>
      <c r="E16" s="148" t="s">
        <v>4</v>
      </c>
      <c r="F16" s="31">
        <v>1857</v>
      </c>
      <c r="G16" s="100"/>
      <c r="H16" s="101"/>
      <c r="I16" s="100"/>
      <c r="J16" s="150" t="s">
        <v>4</v>
      </c>
      <c r="K16" s="6" t="s">
        <v>4</v>
      </c>
      <c r="L16" s="170"/>
      <c r="M16" s="118"/>
      <c r="N16" s="117"/>
      <c r="O16" s="117"/>
    </row>
    <row r="17" spans="1:15" ht="13.5" thickBot="1" x14ac:dyDescent="0.25">
      <c r="A17" s="40" t="s">
        <v>40</v>
      </c>
      <c r="B17" s="60" t="s">
        <v>39</v>
      </c>
      <c r="C17" s="4">
        <v>1720</v>
      </c>
      <c r="D17" s="149" t="s">
        <v>4</v>
      </c>
      <c r="E17" s="149" t="s">
        <v>4</v>
      </c>
      <c r="F17" s="32">
        <v>2222</v>
      </c>
      <c r="G17" s="95"/>
      <c r="H17" s="102"/>
      <c r="I17" s="103"/>
      <c r="J17" s="155" t="s">
        <v>4</v>
      </c>
      <c r="K17" s="7" t="s">
        <v>4</v>
      </c>
      <c r="L17" s="170"/>
      <c r="M17" s="119"/>
      <c r="N17" s="120"/>
      <c r="O17" s="120"/>
    </row>
    <row r="18" spans="1:15" ht="13.5" thickBot="1" x14ac:dyDescent="0.25">
      <c r="A18" s="44" t="s">
        <v>38</v>
      </c>
      <c r="B18" s="29"/>
      <c r="C18" s="61">
        <f>C13-C14+C15+C16+C17</f>
        <v>2978</v>
      </c>
      <c r="D18" s="61" t="s">
        <v>4</v>
      </c>
      <c r="E18" s="61" t="s">
        <v>4</v>
      </c>
      <c r="F18" s="23">
        <f>F13-F14+F15+F16+F17</f>
        <v>4251</v>
      </c>
      <c r="G18" s="24"/>
      <c r="H18" s="62"/>
      <c r="I18" s="63"/>
      <c r="J18" s="79" t="s">
        <v>4</v>
      </c>
      <c r="K18" s="8" t="s">
        <v>4</v>
      </c>
      <c r="L18" s="170"/>
      <c r="M18" s="64"/>
      <c r="N18" s="25"/>
      <c r="O18" s="25"/>
    </row>
    <row r="19" spans="1:15" x14ac:dyDescent="0.2">
      <c r="A19" s="40" t="s">
        <v>67</v>
      </c>
      <c r="B19" s="65" t="s">
        <v>68</v>
      </c>
      <c r="C19" s="28">
        <v>162</v>
      </c>
      <c r="D19" s="147" t="s">
        <v>4</v>
      </c>
      <c r="E19" s="147" t="s">
        <v>4</v>
      </c>
      <c r="F19" s="32">
        <v>152</v>
      </c>
      <c r="G19" s="95"/>
      <c r="H19" s="104"/>
      <c r="I19" s="105"/>
      <c r="J19" s="155" t="s">
        <v>4</v>
      </c>
      <c r="K19" s="7" t="s">
        <v>4</v>
      </c>
      <c r="L19" s="170"/>
      <c r="M19" s="121"/>
      <c r="N19" s="120"/>
      <c r="O19" s="120"/>
    </row>
    <row r="20" spans="1:15" x14ac:dyDescent="0.2">
      <c r="A20" s="43" t="s">
        <v>37</v>
      </c>
      <c r="B20" s="59" t="s">
        <v>36</v>
      </c>
      <c r="C20" s="277">
        <v>312</v>
      </c>
      <c r="D20" s="148" t="s">
        <v>4</v>
      </c>
      <c r="E20" s="148" t="s">
        <v>4</v>
      </c>
      <c r="F20" s="31">
        <v>274</v>
      </c>
      <c r="G20" s="100"/>
      <c r="H20" s="101"/>
      <c r="I20" s="100"/>
      <c r="J20" s="150" t="s">
        <v>4</v>
      </c>
      <c r="K20" s="6" t="s">
        <v>4</v>
      </c>
      <c r="L20" s="170"/>
      <c r="M20" s="118"/>
      <c r="N20" s="117"/>
      <c r="O20" s="117"/>
    </row>
    <row r="21" spans="1:15" x14ac:dyDescent="0.2">
      <c r="A21" s="43" t="s">
        <v>35</v>
      </c>
      <c r="B21" s="59" t="s">
        <v>4</v>
      </c>
      <c r="C21" s="277">
        <v>548</v>
      </c>
      <c r="D21" s="148" t="s">
        <v>4</v>
      </c>
      <c r="E21" s="148" t="s">
        <v>4</v>
      </c>
      <c r="F21" s="31"/>
      <c r="G21" s="100"/>
      <c r="H21" s="101"/>
      <c r="I21" s="100"/>
      <c r="J21" s="150" t="s">
        <v>4</v>
      </c>
      <c r="K21" s="6" t="s">
        <v>4</v>
      </c>
      <c r="L21" s="170"/>
      <c r="M21" s="118"/>
      <c r="N21" s="117"/>
      <c r="O21" s="117"/>
    </row>
    <row r="22" spans="1:15" x14ac:dyDescent="0.2">
      <c r="A22" s="43" t="s">
        <v>34</v>
      </c>
      <c r="B22" s="59" t="s">
        <v>4</v>
      </c>
      <c r="C22" s="277">
        <v>1695</v>
      </c>
      <c r="D22" s="148" t="s">
        <v>4</v>
      </c>
      <c r="E22" s="148" t="s">
        <v>4</v>
      </c>
      <c r="F22" s="31">
        <v>3668</v>
      </c>
      <c r="G22" s="100"/>
      <c r="H22" s="101"/>
      <c r="I22" s="100"/>
      <c r="J22" s="150" t="s">
        <v>4</v>
      </c>
      <c r="K22" s="6" t="s">
        <v>4</v>
      </c>
      <c r="L22" s="170"/>
      <c r="M22" s="118"/>
      <c r="N22" s="117"/>
      <c r="O22" s="117"/>
    </row>
    <row r="23" spans="1:15" ht="13.5" thickBot="1" x14ac:dyDescent="0.25">
      <c r="A23" s="41" t="s">
        <v>33</v>
      </c>
      <c r="B23" s="66" t="s">
        <v>4</v>
      </c>
      <c r="C23" s="277"/>
      <c r="D23" s="149" t="s">
        <v>4</v>
      </c>
      <c r="E23" s="149" t="s">
        <v>4</v>
      </c>
      <c r="F23" s="33"/>
      <c r="G23" s="103"/>
      <c r="H23" s="102"/>
      <c r="I23" s="103"/>
      <c r="J23" s="156" t="s">
        <v>4</v>
      </c>
      <c r="K23" s="5" t="s">
        <v>4</v>
      </c>
      <c r="L23" s="170"/>
      <c r="M23" s="115"/>
      <c r="N23" s="122"/>
      <c r="O23" s="122"/>
    </row>
    <row r="24" spans="1:15" x14ac:dyDescent="0.2">
      <c r="A24" s="45" t="s">
        <v>32</v>
      </c>
      <c r="B24" s="67" t="s">
        <v>4</v>
      </c>
      <c r="C24" s="278">
        <v>11769</v>
      </c>
      <c r="D24" s="135">
        <v>9749</v>
      </c>
      <c r="E24" s="135">
        <v>9749</v>
      </c>
      <c r="F24" s="68">
        <v>2852</v>
      </c>
      <c r="G24" s="106"/>
      <c r="H24" s="107"/>
      <c r="I24" s="106"/>
      <c r="J24" s="90">
        <f t="shared" ref="J24:J47" si="0">SUM(F24:I24)</f>
        <v>2852</v>
      </c>
      <c r="K24" s="158">
        <f>IF(E24=0,"x",(J24/E24*100))</f>
        <v>29.254282490511844</v>
      </c>
      <c r="L24" s="170"/>
      <c r="M24" s="113"/>
      <c r="N24" s="123"/>
      <c r="O24" s="124"/>
    </row>
    <row r="25" spans="1:15" x14ac:dyDescent="0.2">
      <c r="A25" s="43" t="s">
        <v>31</v>
      </c>
      <c r="B25" s="69" t="s">
        <v>4</v>
      </c>
      <c r="C25" s="276"/>
      <c r="D25" s="136"/>
      <c r="E25" s="136">
        <v>0</v>
      </c>
      <c r="F25" s="70">
        <v>0</v>
      </c>
      <c r="G25" s="100"/>
      <c r="H25" s="101"/>
      <c r="I25" s="100"/>
      <c r="J25" s="150">
        <f t="shared" si="0"/>
        <v>0</v>
      </c>
      <c r="K25" s="159" t="str">
        <f>IF(E25=0,"x",(J25/E25)*100)</f>
        <v>x</v>
      </c>
      <c r="L25" s="170"/>
      <c r="M25" s="118"/>
      <c r="N25" s="125"/>
      <c r="O25" s="126"/>
    </row>
    <row r="26" spans="1:15" ht="13.5" thickBot="1" x14ac:dyDescent="0.25">
      <c r="A26" s="41" t="s">
        <v>30</v>
      </c>
      <c r="B26" s="71">
        <v>672</v>
      </c>
      <c r="C26" s="279">
        <v>2190</v>
      </c>
      <c r="D26" s="137">
        <v>2030</v>
      </c>
      <c r="E26" s="137">
        <v>2030</v>
      </c>
      <c r="F26" s="72">
        <v>508</v>
      </c>
      <c r="G26" s="108"/>
      <c r="H26" s="109"/>
      <c r="I26" s="110"/>
      <c r="J26" s="151">
        <f t="shared" si="0"/>
        <v>508</v>
      </c>
      <c r="K26" s="160">
        <f t="shared" ref="K26" si="1">IF(E26=0,"x",(J26/E26*100))</f>
        <v>25.024630541871922</v>
      </c>
      <c r="L26" s="170"/>
      <c r="M26" s="119"/>
      <c r="N26" s="127"/>
      <c r="O26" s="128"/>
    </row>
    <row r="27" spans="1:15" x14ac:dyDescent="0.2">
      <c r="A27" s="42" t="s">
        <v>6</v>
      </c>
      <c r="B27" s="67">
        <v>501</v>
      </c>
      <c r="C27" s="276">
        <v>641</v>
      </c>
      <c r="D27" s="138">
        <v>466</v>
      </c>
      <c r="E27" s="138">
        <v>466</v>
      </c>
      <c r="F27" s="73">
        <v>85</v>
      </c>
      <c r="G27" s="105"/>
      <c r="H27" s="104"/>
      <c r="I27" s="105"/>
      <c r="J27" s="90">
        <f t="shared" si="0"/>
        <v>85</v>
      </c>
      <c r="K27" s="163">
        <f t="shared" ref="K27:K47" si="2">IF(E27=0,"x",(J27/E27)*100)</f>
        <v>18.240343347639485</v>
      </c>
      <c r="L27" s="170"/>
      <c r="M27" s="121"/>
      <c r="N27" s="129"/>
      <c r="O27" s="130"/>
    </row>
    <row r="28" spans="1:15" x14ac:dyDescent="0.2">
      <c r="A28" s="43" t="s">
        <v>29</v>
      </c>
      <c r="B28" s="69">
        <v>502</v>
      </c>
      <c r="C28" s="276">
        <v>386</v>
      </c>
      <c r="D28" s="139">
        <v>500</v>
      </c>
      <c r="E28" s="139">
        <v>500</v>
      </c>
      <c r="F28" s="74">
        <v>272</v>
      </c>
      <c r="G28" s="100"/>
      <c r="H28" s="101"/>
      <c r="I28" s="100"/>
      <c r="J28" s="150">
        <f t="shared" si="0"/>
        <v>272</v>
      </c>
      <c r="K28" s="159">
        <f t="shared" si="2"/>
        <v>54.400000000000006</v>
      </c>
      <c r="L28" s="170"/>
      <c r="M28" s="118"/>
      <c r="N28" s="125"/>
      <c r="O28" s="126"/>
    </row>
    <row r="29" spans="1:15" x14ac:dyDescent="0.2">
      <c r="A29" s="43" t="s">
        <v>5</v>
      </c>
      <c r="B29" s="69">
        <v>504</v>
      </c>
      <c r="C29" s="276"/>
      <c r="D29" s="139"/>
      <c r="E29" s="139">
        <v>0</v>
      </c>
      <c r="F29" s="74">
        <v>0</v>
      </c>
      <c r="G29" s="100"/>
      <c r="H29" s="101"/>
      <c r="I29" s="100"/>
      <c r="J29" s="150">
        <f t="shared" si="0"/>
        <v>0</v>
      </c>
      <c r="K29" s="159" t="str">
        <f t="shared" si="2"/>
        <v>x</v>
      </c>
      <c r="L29" s="170"/>
      <c r="M29" s="118"/>
      <c r="N29" s="125"/>
      <c r="O29" s="126"/>
    </row>
    <row r="30" spans="1:15" x14ac:dyDescent="0.2">
      <c r="A30" s="43" t="s">
        <v>0</v>
      </c>
      <c r="B30" s="69">
        <v>511</v>
      </c>
      <c r="C30" s="276">
        <v>3</v>
      </c>
      <c r="D30" s="139">
        <v>220</v>
      </c>
      <c r="E30" s="139">
        <v>220</v>
      </c>
      <c r="F30" s="74">
        <v>20</v>
      </c>
      <c r="G30" s="100"/>
      <c r="H30" s="101"/>
      <c r="I30" s="100"/>
      <c r="J30" s="150">
        <f t="shared" si="0"/>
        <v>20</v>
      </c>
      <c r="K30" s="159">
        <f t="shared" si="2"/>
        <v>9.0909090909090917</v>
      </c>
      <c r="L30" s="170"/>
      <c r="M30" s="118"/>
      <c r="N30" s="125"/>
      <c r="O30" s="126"/>
    </row>
    <row r="31" spans="1:15" x14ac:dyDescent="0.2">
      <c r="A31" s="43" t="s">
        <v>1</v>
      </c>
      <c r="B31" s="69">
        <v>518</v>
      </c>
      <c r="C31" s="276">
        <v>531</v>
      </c>
      <c r="D31" s="139">
        <v>546</v>
      </c>
      <c r="E31" s="139">
        <v>546</v>
      </c>
      <c r="F31" s="74">
        <v>125</v>
      </c>
      <c r="G31" s="100"/>
      <c r="H31" s="101"/>
      <c r="I31" s="100"/>
      <c r="J31" s="150">
        <f t="shared" si="0"/>
        <v>125</v>
      </c>
      <c r="K31" s="159">
        <f t="shared" si="2"/>
        <v>22.893772893772894</v>
      </c>
      <c r="L31" s="170"/>
      <c r="M31" s="118"/>
      <c r="N31" s="125"/>
      <c r="O31" s="126"/>
    </row>
    <row r="32" spans="1:15" x14ac:dyDescent="0.2">
      <c r="A32" s="43" t="s">
        <v>28</v>
      </c>
      <c r="B32" s="69">
        <v>521</v>
      </c>
      <c r="C32" s="276">
        <v>7385</v>
      </c>
      <c r="D32" s="139">
        <v>6076</v>
      </c>
      <c r="E32" s="139">
        <v>6076</v>
      </c>
      <c r="F32" s="74">
        <v>1814</v>
      </c>
      <c r="G32" s="100"/>
      <c r="H32" s="101"/>
      <c r="I32" s="100"/>
      <c r="J32" s="150">
        <f t="shared" si="0"/>
        <v>1814</v>
      </c>
      <c r="K32" s="159">
        <f t="shared" si="2"/>
        <v>29.855167873601051</v>
      </c>
      <c r="L32" s="170"/>
      <c r="M32" s="118"/>
      <c r="N32" s="125"/>
      <c r="O32" s="126"/>
    </row>
    <row r="33" spans="1:15" x14ac:dyDescent="0.2">
      <c r="A33" s="43" t="s">
        <v>27</v>
      </c>
      <c r="B33" s="69" t="s">
        <v>26</v>
      </c>
      <c r="C33" s="276">
        <v>2648</v>
      </c>
      <c r="D33" s="139">
        <v>2020</v>
      </c>
      <c r="E33" s="139">
        <v>2020</v>
      </c>
      <c r="F33" s="74">
        <v>662</v>
      </c>
      <c r="G33" s="100"/>
      <c r="H33" s="101"/>
      <c r="I33" s="100"/>
      <c r="J33" s="150">
        <f t="shared" si="0"/>
        <v>662</v>
      </c>
      <c r="K33" s="159">
        <f t="shared" si="2"/>
        <v>32.772277227722775</v>
      </c>
      <c r="L33" s="170"/>
      <c r="M33" s="118"/>
      <c r="N33" s="125"/>
      <c r="O33" s="126"/>
    </row>
    <row r="34" spans="1:15" x14ac:dyDescent="0.2">
      <c r="A34" s="43" t="s">
        <v>25</v>
      </c>
      <c r="B34" s="69">
        <v>557</v>
      </c>
      <c r="C34" s="276"/>
      <c r="D34" s="139"/>
      <c r="E34" s="139">
        <v>0</v>
      </c>
      <c r="F34" s="74">
        <v>0</v>
      </c>
      <c r="G34" s="100"/>
      <c r="H34" s="101"/>
      <c r="I34" s="100"/>
      <c r="J34" s="150">
        <f t="shared" si="0"/>
        <v>0</v>
      </c>
      <c r="K34" s="159" t="str">
        <f t="shared" si="2"/>
        <v>x</v>
      </c>
      <c r="L34" s="170"/>
      <c r="M34" s="118"/>
      <c r="N34" s="125"/>
      <c r="O34" s="126"/>
    </row>
    <row r="35" spans="1:15" x14ac:dyDescent="0.2">
      <c r="A35" s="43" t="s">
        <v>2</v>
      </c>
      <c r="B35" s="69">
        <v>551</v>
      </c>
      <c r="C35" s="276">
        <v>49</v>
      </c>
      <c r="D35" s="139">
        <v>36</v>
      </c>
      <c r="E35" s="139">
        <v>36</v>
      </c>
      <c r="F35" s="74">
        <v>10</v>
      </c>
      <c r="G35" s="100"/>
      <c r="H35" s="101"/>
      <c r="I35" s="100"/>
      <c r="J35" s="150">
        <f t="shared" si="0"/>
        <v>10</v>
      </c>
      <c r="K35" s="159">
        <f t="shared" si="2"/>
        <v>27.777777777777779</v>
      </c>
      <c r="L35" s="170"/>
      <c r="M35" s="118"/>
      <c r="N35" s="125"/>
      <c r="O35" s="126"/>
    </row>
    <row r="36" spans="1:15" ht="13.5" thickBot="1" x14ac:dyDescent="0.25">
      <c r="A36" s="40" t="s">
        <v>24</v>
      </c>
      <c r="B36" s="75" t="s">
        <v>23</v>
      </c>
      <c r="C36" s="280">
        <v>371</v>
      </c>
      <c r="D36" s="140">
        <v>305</v>
      </c>
      <c r="E36" s="140">
        <v>305</v>
      </c>
      <c r="F36" s="76">
        <v>75</v>
      </c>
      <c r="G36" s="95"/>
      <c r="H36" s="102"/>
      <c r="I36" s="100"/>
      <c r="J36" s="151">
        <f t="shared" si="0"/>
        <v>75</v>
      </c>
      <c r="K36" s="160">
        <f t="shared" si="2"/>
        <v>24.590163934426229</v>
      </c>
      <c r="L36" s="170"/>
      <c r="M36" s="115"/>
      <c r="N36" s="131"/>
      <c r="O36" s="132"/>
    </row>
    <row r="37" spans="1:15" ht="13.5" thickBot="1" x14ac:dyDescent="0.25">
      <c r="A37" s="44" t="s">
        <v>22</v>
      </c>
      <c r="B37" s="78"/>
      <c r="C37" s="79">
        <f t="shared" ref="C37:I37" si="3">SUM(C27:C36)</f>
        <v>12014</v>
      </c>
      <c r="D37" s="79">
        <f t="shared" si="3"/>
        <v>10169</v>
      </c>
      <c r="E37" s="79">
        <f t="shared" si="3"/>
        <v>10169</v>
      </c>
      <c r="F37" s="8">
        <f t="shared" si="3"/>
        <v>3063</v>
      </c>
      <c r="G37" s="111">
        <f t="shared" si="3"/>
        <v>0</v>
      </c>
      <c r="H37" s="23">
        <f t="shared" si="3"/>
        <v>0</v>
      </c>
      <c r="I37" s="111">
        <f t="shared" si="3"/>
        <v>0</v>
      </c>
      <c r="J37" s="79">
        <f t="shared" si="0"/>
        <v>3063</v>
      </c>
      <c r="K37" s="161">
        <f t="shared" si="2"/>
        <v>30.120955846199234</v>
      </c>
      <c r="L37" s="170"/>
      <c r="M37" s="133">
        <f>SUM(M27:M36)</f>
        <v>0</v>
      </c>
      <c r="N37" s="134">
        <f>SUM(N27:N36)</f>
        <v>0</v>
      </c>
      <c r="O37" s="133">
        <f>SUM(O27:O36)</f>
        <v>0</v>
      </c>
    </row>
    <row r="38" spans="1:15" x14ac:dyDescent="0.2">
      <c r="A38" s="42" t="s">
        <v>21</v>
      </c>
      <c r="B38" s="67">
        <v>601</v>
      </c>
      <c r="C38" s="281"/>
      <c r="D38" s="138"/>
      <c r="E38" s="138">
        <v>0</v>
      </c>
      <c r="F38" s="83">
        <v>0</v>
      </c>
      <c r="G38" s="105"/>
      <c r="H38" s="104"/>
      <c r="I38" s="100"/>
      <c r="J38" s="90">
        <f t="shared" si="0"/>
        <v>0</v>
      </c>
      <c r="K38" s="158" t="str">
        <f t="shared" si="2"/>
        <v>x</v>
      </c>
      <c r="L38" s="170"/>
      <c r="M38" s="121"/>
      <c r="N38" s="129"/>
      <c r="O38" s="130"/>
    </row>
    <row r="39" spans="1:15" x14ac:dyDescent="0.2">
      <c r="A39" s="43" t="s">
        <v>20</v>
      </c>
      <c r="B39" s="69">
        <v>602</v>
      </c>
      <c r="C39" s="276">
        <v>403</v>
      </c>
      <c r="D39" s="139">
        <v>390</v>
      </c>
      <c r="E39" s="139">
        <v>390</v>
      </c>
      <c r="F39" s="74">
        <v>108</v>
      </c>
      <c r="G39" s="100"/>
      <c r="H39" s="101"/>
      <c r="I39" s="100"/>
      <c r="J39" s="150">
        <f t="shared" si="0"/>
        <v>108</v>
      </c>
      <c r="K39" s="159">
        <f t="shared" si="2"/>
        <v>27.692307692307693</v>
      </c>
      <c r="L39" s="170"/>
      <c r="M39" s="118"/>
      <c r="N39" s="125"/>
      <c r="O39" s="126"/>
    </row>
    <row r="40" spans="1:15" x14ac:dyDescent="0.2">
      <c r="A40" s="43" t="s">
        <v>19</v>
      </c>
      <c r="B40" s="69">
        <v>604</v>
      </c>
      <c r="C40" s="276"/>
      <c r="D40" s="139"/>
      <c r="E40" s="139">
        <v>0</v>
      </c>
      <c r="F40" s="74">
        <v>0</v>
      </c>
      <c r="G40" s="100"/>
      <c r="H40" s="101"/>
      <c r="I40" s="100"/>
      <c r="J40" s="150">
        <f t="shared" si="0"/>
        <v>0</v>
      </c>
      <c r="K40" s="159" t="str">
        <f t="shared" si="2"/>
        <v>x</v>
      </c>
      <c r="L40" s="170"/>
      <c r="M40" s="118"/>
      <c r="N40" s="125"/>
      <c r="O40" s="126"/>
    </row>
    <row r="41" spans="1:15" x14ac:dyDescent="0.2">
      <c r="A41" s="43" t="s">
        <v>18</v>
      </c>
      <c r="B41" s="69" t="s">
        <v>17</v>
      </c>
      <c r="C41" s="276">
        <v>11769</v>
      </c>
      <c r="D41" s="139">
        <v>9749</v>
      </c>
      <c r="E41" s="139">
        <v>9749</v>
      </c>
      <c r="F41" s="74">
        <v>2852</v>
      </c>
      <c r="G41" s="100"/>
      <c r="H41" s="101"/>
      <c r="I41" s="100"/>
      <c r="J41" s="150">
        <f t="shared" si="0"/>
        <v>2852</v>
      </c>
      <c r="K41" s="159">
        <f t="shared" si="2"/>
        <v>29.254282490511844</v>
      </c>
      <c r="L41" s="170"/>
      <c r="M41" s="118"/>
      <c r="N41" s="125"/>
      <c r="O41" s="126"/>
    </row>
    <row r="42" spans="1:15" ht="13.5" thickBot="1" x14ac:dyDescent="0.25">
      <c r="A42" s="40" t="s">
        <v>7</v>
      </c>
      <c r="B42" s="75" t="s">
        <v>16</v>
      </c>
      <c r="C42" s="4">
        <v>103</v>
      </c>
      <c r="D42" s="140">
        <v>30</v>
      </c>
      <c r="E42" s="140">
        <v>30</v>
      </c>
      <c r="F42" s="76">
        <v>0</v>
      </c>
      <c r="G42" s="95"/>
      <c r="H42" s="102"/>
      <c r="I42" s="100"/>
      <c r="J42" s="151">
        <f t="shared" si="0"/>
        <v>0</v>
      </c>
      <c r="K42" s="160">
        <f t="shared" si="2"/>
        <v>0</v>
      </c>
      <c r="L42" s="170"/>
      <c r="M42" s="115"/>
      <c r="N42" s="131"/>
      <c r="O42" s="132"/>
    </row>
    <row r="43" spans="1:15" ht="13.5" thickBot="1" x14ac:dyDescent="0.25">
      <c r="A43" s="44" t="s">
        <v>15</v>
      </c>
      <c r="B43" s="78" t="s">
        <v>4</v>
      </c>
      <c r="C43" s="79">
        <f t="shared" ref="C43:I43" si="4">SUM(C38:C42)</f>
        <v>12275</v>
      </c>
      <c r="D43" s="79">
        <f t="shared" si="4"/>
        <v>10169</v>
      </c>
      <c r="E43" s="79">
        <f t="shared" si="4"/>
        <v>10169</v>
      </c>
      <c r="F43" s="8">
        <f t="shared" si="4"/>
        <v>2960</v>
      </c>
      <c r="G43" s="111">
        <f t="shared" si="4"/>
        <v>0</v>
      </c>
      <c r="H43" s="23">
        <f t="shared" si="4"/>
        <v>0</v>
      </c>
      <c r="I43" s="112">
        <f t="shared" si="4"/>
        <v>0</v>
      </c>
      <c r="J43" s="79">
        <f t="shared" si="0"/>
        <v>2960</v>
      </c>
      <c r="K43" s="163">
        <f t="shared" si="2"/>
        <v>29.108073556888581</v>
      </c>
      <c r="L43" s="170"/>
      <c r="M43" s="133">
        <f>SUM(M38:M42)</f>
        <v>0</v>
      </c>
      <c r="N43" s="134">
        <f>SUM(N38:N42)</f>
        <v>0</v>
      </c>
      <c r="O43" s="133">
        <f>SUM(O38:O42)</f>
        <v>0</v>
      </c>
    </row>
    <row r="44" spans="1:15" ht="5.25" customHeight="1" thickBot="1" x14ac:dyDescent="0.25">
      <c r="A44" s="40"/>
      <c r="B44" s="84"/>
      <c r="C44" s="4"/>
      <c r="D44" s="85"/>
      <c r="E44" s="85"/>
      <c r="F44" s="86"/>
      <c r="G44" s="28"/>
      <c r="H44" s="56"/>
      <c r="I44" s="28"/>
      <c r="J44" s="152"/>
      <c r="K44" s="162"/>
      <c r="L44" s="170"/>
      <c r="M44" s="87"/>
      <c r="N44" s="88"/>
      <c r="O44" s="88"/>
    </row>
    <row r="45" spans="1:15" ht="13.5" thickBot="1" x14ac:dyDescent="0.25">
      <c r="A45" s="89" t="s">
        <v>14</v>
      </c>
      <c r="B45" s="78" t="s">
        <v>4</v>
      </c>
      <c r="C45" s="8">
        <f t="shared" ref="C45:I45" si="5">C43-C41</f>
        <v>506</v>
      </c>
      <c r="D45" s="79">
        <f t="shared" si="5"/>
        <v>420</v>
      </c>
      <c r="E45" s="79">
        <f t="shared" si="5"/>
        <v>420</v>
      </c>
      <c r="F45" s="8">
        <f t="shared" si="5"/>
        <v>108</v>
      </c>
      <c r="G45" s="80">
        <f t="shared" si="5"/>
        <v>0</v>
      </c>
      <c r="H45" s="8">
        <f t="shared" si="5"/>
        <v>0</v>
      </c>
      <c r="I45" s="80">
        <f t="shared" si="5"/>
        <v>0</v>
      </c>
      <c r="J45" s="90">
        <f t="shared" si="0"/>
        <v>108</v>
      </c>
      <c r="K45" s="158">
        <f t="shared" si="2"/>
        <v>25.714285714285712</v>
      </c>
      <c r="L45" s="170"/>
      <c r="M45" s="82">
        <f>M43-M41</f>
        <v>0</v>
      </c>
      <c r="N45" s="81">
        <f>N43-N41</f>
        <v>0</v>
      </c>
      <c r="O45" s="82">
        <f>O43-O41</f>
        <v>0</v>
      </c>
    </row>
    <row r="46" spans="1:15" ht="13.5" thickBot="1" x14ac:dyDescent="0.25">
      <c r="A46" s="44" t="s">
        <v>13</v>
      </c>
      <c r="B46" s="78" t="s">
        <v>4</v>
      </c>
      <c r="C46" s="8">
        <f t="shared" ref="C46:I46" si="6">C43-C37</f>
        <v>261</v>
      </c>
      <c r="D46" s="79">
        <f t="shared" si="6"/>
        <v>0</v>
      </c>
      <c r="E46" s="79">
        <f t="shared" si="6"/>
        <v>0</v>
      </c>
      <c r="F46" s="8">
        <f t="shared" si="6"/>
        <v>-103</v>
      </c>
      <c r="G46" s="80">
        <f t="shared" si="6"/>
        <v>0</v>
      </c>
      <c r="H46" s="8">
        <f t="shared" si="6"/>
        <v>0</v>
      </c>
      <c r="I46" s="80">
        <f t="shared" si="6"/>
        <v>0</v>
      </c>
      <c r="J46" s="90">
        <f t="shared" si="0"/>
        <v>-103</v>
      </c>
      <c r="K46" s="158" t="str">
        <f t="shared" si="2"/>
        <v>x</v>
      </c>
      <c r="L46" s="170"/>
      <c r="M46" s="82">
        <f>M43-M37</f>
        <v>0</v>
      </c>
      <c r="N46" s="81">
        <f>N43-N37</f>
        <v>0</v>
      </c>
      <c r="O46" s="82">
        <f>O43-O37</f>
        <v>0</v>
      </c>
    </row>
    <row r="47" spans="1:15" ht="13.5" thickBot="1" x14ac:dyDescent="0.25">
      <c r="A47" s="91" t="s">
        <v>12</v>
      </c>
      <c r="B47" s="92" t="s">
        <v>4</v>
      </c>
      <c r="C47" s="8">
        <f t="shared" ref="C47:I47" si="7">C46-C41</f>
        <v>-11508</v>
      </c>
      <c r="D47" s="79">
        <f t="shared" si="7"/>
        <v>-9749</v>
      </c>
      <c r="E47" s="79">
        <f t="shared" si="7"/>
        <v>-9749</v>
      </c>
      <c r="F47" s="8">
        <f t="shared" si="7"/>
        <v>-2955</v>
      </c>
      <c r="G47" s="80">
        <f t="shared" si="7"/>
        <v>0</v>
      </c>
      <c r="H47" s="8">
        <f t="shared" si="7"/>
        <v>0</v>
      </c>
      <c r="I47" s="80">
        <f t="shared" si="7"/>
        <v>0</v>
      </c>
      <c r="J47" s="79">
        <f t="shared" si="0"/>
        <v>-2955</v>
      </c>
      <c r="K47" s="158">
        <f t="shared" si="2"/>
        <v>30.310801107805929</v>
      </c>
      <c r="L47" s="170"/>
      <c r="M47" s="82">
        <f>M46-M41</f>
        <v>0</v>
      </c>
      <c r="N47" s="81">
        <f>N46-N41</f>
        <v>0</v>
      </c>
      <c r="O47" s="82">
        <f>O46-O41</f>
        <v>0</v>
      </c>
    </row>
    <row r="50" spans="1:10" ht="14.25" x14ac:dyDescent="0.2">
      <c r="A50" s="46" t="s">
        <v>11</v>
      </c>
    </row>
    <row r="51" spans="1:10" ht="14.25" x14ac:dyDescent="0.2">
      <c r="A51" s="47" t="s">
        <v>10</v>
      </c>
    </row>
    <row r="52" spans="1:10" ht="14.25" x14ac:dyDescent="0.2">
      <c r="A52" s="48" t="s">
        <v>9</v>
      </c>
    </row>
    <row r="53" spans="1:10" s="19" customFormat="1" ht="14.25" x14ac:dyDescent="0.2">
      <c r="A53" s="48" t="s">
        <v>62</v>
      </c>
      <c r="B53" s="20"/>
      <c r="E53" s="21"/>
      <c r="F53" s="21"/>
      <c r="G53" s="21"/>
      <c r="H53" s="21"/>
      <c r="I53" s="21"/>
      <c r="J53" s="21"/>
    </row>
    <row r="56" spans="1:10" x14ac:dyDescent="0.2">
      <c r="A56" s="34" t="s">
        <v>97</v>
      </c>
    </row>
    <row r="58" spans="1:10" x14ac:dyDescent="0.2">
      <c r="A58" s="34" t="s">
        <v>108</v>
      </c>
    </row>
  </sheetData>
  <mergeCells count="3">
    <mergeCell ref="A1:O1"/>
    <mergeCell ref="C7:O7"/>
    <mergeCell ref="F9:I9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18</vt:i4>
      </vt:variant>
    </vt:vector>
  </HeadingPairs>
  <TitlesOfParts>
    <vt:vector size="18" baseType="lpstr">
      <vt:lpstr>108_Městské muzeum</vt:lpstr>
      <vt:lpstr>216_Městská knihovna</vt:lpstr>
      <vt:lpstr>226_Tereza Břeclav</vt:lpstr>
      <vt:lpstr>227_Domov seniorů</vt:lpstr>
      <vt:lpstr>310_Technické služby</vt:lpstr>
      <vt:lpstr>4002_MŠ Břetislavova</vt:lpstr>
      <vt:lpstr>4004_MŠ Hřbitovní</vt:lpstr>
      <vt:lpstr>4005_MŠ Na Valtické</vt:lpstr>
      <vt:lpstr>4007_MŠ U Splavu</vt:lpstr>
      <vt:lpstr>4010_MŠ Okružní</vt:lpstr>
      <vt:lpstr>4011_MŠ Osvobození</vt:lpstr>
      <vt:lpstr>4204_ZŠ Komenského</vt:lpstr>
      <vt:lpstr>4205_ZŠ a MŠ Kpt. Nálepky</vt:lpstr>
      <vt:lpstr>4206_ZŠ a MŠ Kupkova</vt:lpstr>
      <vt:lpstr>4207_ZŠ Na Valtické</vt:lpstr>
      <vt:lpstr>4209_ZŠ Slovácká</vt:lpstr>
      <vt:lpstr>4211_ZŠ J. Noháče</vt:lpstr>
      <vt:lpstr>4306_ZUŠ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Kristýna Honzů</dc:creator>
  <cp:lastModifiedBy>Švendová Ivana</cp:lastModifiedBy>
  <cp:lastPrinted>2025-04-14T14:57:17Z</cp:lastPrinted>
  <dcterms:created xsi:type="dcterms:W3CDTF">2017-01-02T10:31:38Z</dcterms:created>
  <dcterms:modified xsi:type="dcterms:W3CDTF">2025-04-24T11:52:48Z</dcterms:modified>
</cp:coreProperties>
</file>